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jdutton/Desktop/"/>
    </mc:Choice>
  </mc:AlternateContent>
  <xr:revisionPtr revIDLastSave="0" documentId="8_{EDA895A6-334B-894B-9DCF-7B240DC5C7C8}" xr6:coauthVersionLast="47" xr6:coauthVersionMax="47" xr10:uidLastSave="{00000000-0000-0000-0000-000000000000}"/>
  <workbookProtection workbookAlgorithmName="SHA-512" workbookHashValue="LpTbbobT5UIC1GHstyOc8DP37PoSjRaO3ezefL7wbzwab4oKXBTpUGo+ca8FNMrgI3/sROUyIfGRKPN7rDsizw==" workbookSaltValue="wvLKbNVPtbRpd78Rjw3TkQ==" workbookSpinCount="100000" lockStructure="1"/>
  <bookViews>
    <workbookView xWindow="10940" yWindow="500" windowWidth="20800" windowHeight="26580" xr2:uid="{E3007759-3F97-F340-9C36-4BDB7698CE8A}"/>
  </bookViews>
  <sheets>
    <sheet name="Service Agreement " sheetId="1" r:id="rId1"/>
    <sheet name="HaRDWARE" sheetId="6" state="hidden" r:id="rId2"/>
    <sheet name="List" sheetId="3" state="hidden" r:id="rId3"/>
    <sheet name="new tariffs" sheetId="2" state="hidden" r:id="rId4"/>
    <sheet name="tariffs for calcs " sheetId="4" state="hidden" r:id="rId5"/>
  </sheets>
  <externalReferences>
    <externalReference r:id="rId6"/>
  </externalReferences>
  <definedNames>
    <definedName name="Service">[1]calcs!$A$2:$A$16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0" i="6" l="1"/>
  <c r="C219" i="6"/>
  <c r="C218" i="6"/>
  <c r="C217" i="6"/>
  <c r="C216" i="6"/>
  <c r="C215" i="6"/>
  <c r="C214" i="6"/>
  <c r="C213" i="6"/>
  <c r="C195" i="6"/>
  <c r="C177" i="6"/>
  <c r="C162" i="6"/>
  <c r="C161" i="6"/>
  <c r="C79" i="6"/>
  <c r="C78" i="6"/>
  <c r="C77" i="6"/>
  <c r="C76" i="6"/>
  <c r="C193" i="6"/>
  <c r="C167" i="6"/>
  <c r="C154" i="6"/>
  <c r="C155" i="6"/>
  <c r="C156" i="6"/>
  <c r="C75" i="6"/>
  <c r="C104" i="6" l="1"/>
  <c r="C105" i="6"/>
  <c r="C106" i="6"/>
  <c r="C107" i="6"/>
  <c r="C108" i="6"/>
  <c r="C109" i="6"/>
  <c r="C110" i="6"/>
  <c r="C111" i="6"/>
  <c r="C112" i="6"/>
  <c r="C113" i="6"/>
  <c r="C114" i="6"/>
  <c r="C115" i="6"/>
  <c r="C117" i="6"/>
  <c r="C118" i="6"/>
  <c r="C119" i="6"/>
  <c r="C120" i="6"/>
  <c r="C121" i="6"/>
  <c r="C122" i="6"/>
  <c r="C123" i="6"/>
  <c r="C124" i="6"/>
  <c r="C125" i="6"/>
  <c r="C126" i="6"/>
  <c r="C127" i="6"/>
  <c r="C128" i="6"/>
  <c r="C130" i="6"/>
  <c r="C131" i="6"/>
  <c r="C132" i="6"/>
  <c r="C133" i="6"/>
  <c r="C134" i="6"/>
  <c r="C135" i="6"/>
  <c r="C136" i="6"/>
  <c r="C137" i="6"/>
  <c r="C138" i="6"/>
  <c r="C140" i="6"/>
  <c r="C141" i="6"/>
  <c r="C142" i="6"/>
  <c r="C143" i="6"/>
  <c r="C144" i="6"/>
  <c r="C145" i="6"/>
  <c r="C147" i="6"/>
  <c r="C148" i="6"/>
  <c r="C149" i="6"/>
  <c r="C151" i="6"/>
  <c r="C152" i="6"/>
  <c r="C153" i="6"/>
  <c r="C158" i="6"/>
  <c r="C159" i="6"/>
  <c r="C160" i="6"/>
  <c r="C164" i="6"/>
  <c r="C165" i="6"/>
  <c r="C166" i="6"/>
  <c r="C168" i="6"/>
  <c r="C169" i="6"/>
  <c r="C170" i="6"/>
  <c r="C171" i="6"/>
  <c r="C172" i="6"/>
  <c r="C173" i="6"/>
  <c r="C174" i="6"/>
  <c r="C175" i="6"/>
  <c r="C176" i="6"/>
  <c r="C178" i="6"/>
  <c r="C179" i="6"/>
  <c r="C180" i="6"/>
  <c r="C181" i="6"/>
  <c r="C182" i="6"/>
  <c r="C183" i="6"/>
  <c r="C184" i="6"/>
  <c r="C185" i="6"/>
  <c r="C186" i="6"/>
  <c r="C187" i="6"/>
  <c r="C188" i="6"/>
  <c r="C189" i="6"/>
  <c r="C190" i="6"/>
  <c r="C191" i="6"/>
  <c r="C194" i="6"/>
  <c r="C198" i="6"/>
  <c r="C199" i="6"/>
  <c r="C200" i="6"/>
  <c r="C201" i="6"/>
  <c r="C202" i="6"/>
  <c r="C205" i="6"/>
  <c r="C206" i="6"/>
  <c r="C207" i="6"/>
  <c r="C208" i="6"/>
  <c r="C209" i="6"/>
  <c r="C210" i="6"/>
  <c r="C211" i="6"/>
  <c r="C222" i="6"/>
  <c r="C223" i="6"/>
  <c r="C224" i="6"/>
  <c r="C225"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8" i="6"/>
  <c r="C269" i="6"/>
  <c r="C270" i="6"/>
  <c r="C271" i="6"/>
  <c r="C272" i="6"/>
  <c r="C273" i="6"/>
  <c r="C274" i="6"/>
  <c r="C275" i="6"/>
  <c r="C276" i="6"/>
  <c r="C277" i="6"/>
  <c r="C278" i="6"/>
  <c r="C279" i="6"/>
  <c r="C280" i="6"/>
  <c r="C281" i="6"/>
  <c r="C282" i="6"/>
  <c r="C283" i="6"/>
  <c r="C284" i="6"/>
  <c r="C285" i="6"/>
  <c r="C286" i="6"/>
  <c r="C287" i="6"/>
  <c r="C289" i="6"/>
  <c r="C290" i="6"/>
  <c r="C291" i="6"/>
  <c r="C292" i="6"/>
  <c r="C293" i="6"/>
  <c r="C294" i="6"/>
  <c r="C295" i="6"/>
  <c r="C296" i="6"/>
  <c r="C297" i="6"/>
  <c r="C298" i="6"/>
  <c r="C299" i="6"/>
  <c r="C300" i="6"/>
  <c r="C301" i="6"/>
  <c r="C302" i="6"/>
  <c r="C303" i="6"/>
  <c r="C304" i="6"/>
  <c r="C306" i="6"/>
  <c r="C307" i="6"/>
  <c r="C308" i="6"/>
  <c r="C309" i="6"/>
  <c r="C310" i="6"/>
  <c r="C311" i="6"/>
  <c r="C312" i="6"/>
  <c r="C313" i="6"/>
  <c r="C315" i="6"/>
  <c r="C316" i="6"/>
  <c r="C317" i="6"/>
  <c r="C318" i="6"/>
  <c r="C319" i="6"/>
  <c r="C320" i="6"/>
  <c r="C321" i="6"/>
  <c r="C322" i="6"/>
  <c r="C323" i="6"/>
  <c r="C324" i="6"/>
  <c r="C325" i="6"/>
  <c r="C326" i="6"/>
  <c r="C327" i="6"/>
  <c r="C328" i="6"/>
  <c r="C329" i="6"/>
  <c r="C330" i="6"/>
  <c r="C332" i="6"/>
  <c r="C333" i="6"/>
  <c r="C334" i="6"/>
  <c r="C335" i="6"/>
  <c r="C336" i="6"/>
  <c r="C337" i="6"/>
  <c r="C338" i="6"/>
  <c r="C339" i="6"/>
  <c r="C340" i="6"/>
  <c r="C341" i="6"/>
  <c r="C342" i="6"/>
  <c r="C343" i="6"/>
  <c r="C344" i="6"/>
  <c r="C345" i="6"/>
  <c r="C346" i="6"/>
  <c r="C347" i="6"/>
  <c r="C348" i="6"/>
  <c r="C349" i="6"/>
  <c r="C350" i="6"/>
  <c r="C352" i="6"/>
  <c r="C353" i="6"/>
  <c r="C354" i="6"/>
  <c r="C355" i="6"/>
  <c r="C356" i="6"/>
  <c r="C357" i="6"/>
  <c r="C358" i="6"/>
  <c r="C359" i="6"/>
  <c r="C360" i="6"/>
  <c r="C361" i="6"/>
  <c r="C362" i="6"/>
  <c r="C363" i="6"/>
  <c r="C364" i="6"/>
  <c r="C365" i="6"/>
  <c r="C366" i="6"/>
  <c r="C367" i="6"/>
  <c r="C369" i="6"/>
  <c r="C370" i="6"/>
  <c r="C371" i="6"/>
  <c r="C372" i="6"/>
  <c r="C373" i="6"/>
  <c r="C375" i="6"/>
  <c r="C376" i="6"/>
  <c r="C378" i="6"/>
  <c r="C379" i="6"/>
  <c r="C380" i="6"/>
  <c r="C381" i="6"/>
  <c r="C382" i="6"/>
  <c r="C383" i="6"/>
  <c r="C384" i="6"/>
  <c r="C385" i="6"/>
  <c r="C386" i="6"/>
  <c r="C387" i="6"/>
  <c r="C388" i="6"/>
  <c r="C389" i="6"/>
  <c r="C391" i="6"/>
  <c r="C392" i="6"/>
  <c r="C393" i="6"/>
  <c r="C394" i="6"/>
  <c r="C395" i="6"/>
  <c r="C396" i="6"/>
  <c r="C397" i="6"/>
  <c r="C398" i="6"/>
  <c r="C399" i="6"/>
  <c r="C400" i="6"/>
  <c r="C401" i="6"/>
  <c r="C402" i="6"/>
  <c r="C403" i="6"/>
  <c r="C404" i="6"/>
  <c r="C405" i="6"/>
  <c r="C406" i="6"/>
  <c r="C407" i="6"/>
  <c r="C408" i="6"/>
  <c r="C409" i="6"/>
  <c r="C410" i="6"/>
  <c r="C412" i="6"/>
  <c r="C413" i="6"/>
  <c r="C414" i="6"/>
  <c r="C415" i="6"/>
  <c r="C416" i="6"/>
  <c r="C417" i="6"/>
  <c r="C418" i="6"/>
  <c r="C419" i="6"/>
  <c r="C420" i="6"/>
  <c r="C421" i="6"/>
  <c r="C422" i="6"/>
  <c r="C423"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4" i="6"/>
  <c r="C455" i="6"/>
  <c r="C456" i="6"/>
  <c r="C457" i="6"/>
  <c r="C458" i="6"/>
  <c r="C459" i="6"/>
  <c r="C460" i="6"/>
  <c r="C461" i="6"/>
  <c r="C462" i="6"/>
  <c r="C463" i="6"/>
  <c r="C464" i="6"/>
  <c r="C465" i="6"/>
  <c r="C466" i="6"/>
  <c r="C467" i="6"/>
  <c r="C468" i="6"/>
  <c r="C469" i="6"/>
  <c r="C470" i="6"/>
  <c r="C471" i="6"/>
  <c r="C473" i="6"/>
  <c r="C474" i="6"/>
  <c r="C475" i="6"/>
  <c r="C476" i="6"/>
  <c r="C477" i="6"/>
  <c r="C478" i="6"/>
  <c r="C479" i="6"/>
  <c r="C480" i="6"/>
  <c r="C481" i="6"/>
  <c r="C482" i="6"/>
  <c r="C483"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20" i="6"/>
  <c r="C521" i="6"/>
  <c r="C522" i="6"/>
  <c r="C523" i="6"/>
  <c r="C524" i="6"/>
  <c r="C525" i="6"/>
  <c r="C526" i="6"/>
  <c r="C527" i="6"/>
  <c r="C528" i="6"/>
  <c r="C529" i="6"/>
  <c r="C530" i="6"/>
  <c r="C531" i="6"/>
  <c r="C532"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9" i="6"/>
  <c r="C580" i="6"/>
  <c r="C581" i="6"/>
  <c r="C582" i="6"/>
  <c r="C583" i="6"/>
  <c r="C584" i="6"/>
  <c r="C585"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H28" i="1" l="1"/>
  <c r="L28" i="1" s="1"/>
  <c r="M28" i="1" s="1"/>
  <c r="H27" i="1"/>
  <c r="L27" i="1" s="1"/>
  <c r="M27" i="1" s="1"/>
  <c r="H26" i="1"/>
  <c r="L26" i="1" s="1"/>
  <c r="M26" i="1" s="1"/>
  <c r="H91" i="4"/>
  <c r="H22" i="1"/>
  <c r="H30" i="1" l="1"/>
  <c r="H20" i="1"/>
  <c r="H21" i="1"/>
  <c r="L21" i="1" s="1"/>
  <c r="M21" i="1" s="1"/>
  <c r="H19" i="1"/>
  <c r="H11" i="1"/>
  <c r="H12" i="1"/>
  <c r="H13" i="1"/>
  <c r="L11" i="1"/>
  <c r="M11" i="1" s="1"/>
  <c r="L12" i="1"/>
  <c r="M12" i="1" s="1"/>
  <c r="L13" i="1"/>
  <c r="M13" i="1" s="1"/>
  <c r="L20" i="1" l="1"/>
  <c r="M20" i="1" s="1"/>
  <c r="L19" i="1"/>
  <c r="M19" i="1" s="1"/>
  <c r="M23" i="1" l="1"/>
  <c r="L23" i="1"/>
  <c r="M33" i="1" s="1"/>
  <c r="H27" i="4"/>
  <c r="H28" i="4"/>
  <c r="H29" i="4"/>
  <c r="H30" i="4"/>
  <c r="H31" i="4"/>
  <c r="H32" i="4"/>
  <c r="H33" i="4"/>
  <c r="H35" i="4"/>
  <c r="H36" i="4"/>
  <c r="H37" i="4"/>
  <c r="H38" i="4"/>
  <c r="H39" i="4"/>
  <c r="H40" i="4"/>
  <c r="H41" i="4"/>
  <c r="H43" i="4"/>
  <c r="H44" i="4"/>
  <c r="H45" i="4"/>
  <c r="H46" i="4"/>
  <c r="H47" i="4"/>
  <c r="H48" i="4"/>
  <c r="H49" i="4"/>
  <c r="H50" i="4"/>
  <c r="H51" i="4"/>
  <c r="H52" i="4"/>
  <c r="H53" i="4"/>
  <c r="H54" i="4"/>
  <c r="H55" i="4"/>
  <c r="H56" i="4"/>
  <c r="H57" i="4"/>
  <c r="H58" i="4"/>
  <c r="H59" i="4"/>
  <c r="H60" i="4"/>
  <c r="H62" i="4"/>
  <c r="H63" i="4"/>
  <c r="H64" i="4"/>
  <c r="H65" i="4"/>
  <c r="H66" i="4"/>
  <c r="H67" i="4"/>
  <c r="H68" i="4"/>
  <c r="H69" i="4"/>
  <c r="H71" i="4"/>
  <c r="H72" i="4"/>
  <c r="H74" i="4"/>
  <c r="H75" i="4"/>
  <c r="H76" i="4"/>
  <c r="H77" i="4"/>
  <c r="H78" i="4"/>
  <c r="H79" i="4"/>
  <c r="H81" i="4"/>
  <c r="H82" i="4"/>
  <c r="H83" i="4"/>
  <c r="H84" i="4"/>
  <c r="H85" i="4"/>
  <c r="H86" i="4"/>
  <c r="H87" i="4"/>
  <c r="H88" i="4"/>
  <c r="H89" i="4"/>
  <c r="H90" i="4"/>
  <c r="H92" i="4"/>
  <c r="H93" i="4"/>
  <c r="H95" i="4"/>
  <c r="H96" i="4"/>
  <c r="H97" i="4"/>
  <c r="H98" i="4"/>
  <c r="H99" i="4"/>
  <c r="H100" i="4"/>
  <c r="H9" i="4"/>
  <c r="H10" i="4"/>
  <c r="H11" i="4"/>
  <c r="H12" i="4"/>
  <c r="H13" i="4"/>
  <c r="H15" i="4"/>
  <c r="H16" i="4"/>
  <c r="H17" i="4"/>
  <c r="H18" i="4"/>
  <c r="H19" i="4"/>
  <c r="H8" i="4"/>
  <c r="A22" i="3"/>
  <c r="D50" i="1"/>
  <c r="M31" i="1"/>
  <c r="L10" i="1" l="1"/>
  <c r="M10" i="1" s="1"/>
  <c r="L15" i="1"/>
  <c r="H10" i="1"/>
  <c r="L14" i="1"/>
  <c r="M16" i="1" l="1"/>
  <c r="M35" i="1" s="1"/>
  <c r="M39" i="1" s="1"/>
</calcChain>
</file>

<file path=xl/sharedStrings.xml><?xml version="1.0" encoding="utf-8"?>
<sst xmlns="http://schemas.openxmlformats.org/spreadsheetml/2006/main" count="1866" uniqueCount="1023">
  <si>
    <t>Business Name</t>
  </si>
  <si>
    <t>Co Reg</t>
  </si>
  <si>
    <t>Address</t>
  </si>
  <si>
    <t>VAT</t>
  </si>
  <si>
    <t>Post Code</t>
  </si>
  <si>
    <t>Contract (Months)</t>
  </si>
  <si>
    <t xml:space="preserve">Airtime &amp; Services </t>
  </si>
  <si>
    <t>Unit 
RRP</t>
  </si>
  <si>
    <t>Monthly 
RRP</t>
  </si>
  <si>
    <t>Services</t>
  </si>
  <si>
    <t>Code</t>
  </si>
  <si>
    <t>Qty</t>
  </si>
  <si>
    <t>Select</t>
  </si>
  <si>
    <t>Total</t>
  </si>
  <si>
    <t>Installation &amp; Port Charges</t>
  </si>
  <si>
    <t>Total
One Off</t>
  </si>
  <si>
    <t>Description</t>
  </si>
  <si>
    <t xml:space="preserve">Select </t>
  </si>
  <si>
    <t>Make /Model</t>
  </si>
  <si>
    <t>Bill Spend CAP</t>
  </si>
  <si>
    <t>Each mobile number will have this spend CAP.</t>
  </si>
  <si>
    <t>One off Charge*</t>
  </si>
  <si>
    <t>Tech Fund</t>
  </si>
  <si>
    <t>Held on Account to offset New Hardware.</t>
  </si>
  <si>
    <t>Monthly*</t>
  </si>
  <si>
    <t>Cashback</t>
  </si>
  <si>
    <t>Paid 30-days after connection.</t>
  </si>
  <si>
    <t>Monthly Bill Credit</t>
  </si>
  <si>
    <t>*Term Fees</t>
  </si>
  <si>
    <t>See important information below.</t>
  </si>
  <si>
    <t>Total Monthly</t>
  </si>
  <si>
    <t>Commercial Terms:</t>
  </si>
  <si>
    <t xml:space="preserve">Bill credit for this number of months </t>
  </si>
  <si>
    <t>Customer Authorisation</t>
  </si>
  <si>
    <t>Full Name</t>
  </si>
  <si>
    <t>Signature:</t>
  </si>
  <si>
    <t>Position</t>
  </si>
  <si>
    <t>Date</t>
  </si>
  <si>
    <t>Email</t>
  </si>
  <si>
    <t>https://www.jdnetworks.co.uk/terms/</t>
  </si>
  <si>
    <t xml:space="preserve">SAMSUNG KNOX LICENCES </t>
  </si>
  <si>
    <t>Buy</t>
  </si>
  <si>
    <t>RRP</t>
  </si>
  <si>
    <t>Knox Configure - Dynamic 1Yr</t>
  </si>
  <si>
    <t>Knox Configure - Dynamic 2Yr</t>
  </si>
  <si>
    <t>Knox Configure - Dynamic 3Yr</t>
  </si>
  <si>
    <t>ROUTERS</t>
  </si>
  <si>
    <t>Draytek 2865AC (ADSL/VDSL/WI-FI/FIREWALL)</t>
  </si>
  <si>
    <t>Draytek 2865Lac ((ADSL/VDSL/WI-FI/FIREWALL/4G)</t>
  </si>
  <si>
    <t>£410.00</t>
  </si>
  <si>
    <t>Draytek VIGOR 3910 (10Gbs/FIREWALL/VPN/Gb SWITCH)</t>
  </si>
  <si>
    <t>£575.00</t>
  </si>
  <si>
    <t>HEADSETS</t>
  </si>
  <si>
    <t>MPOW HC6 (Wired Headset)</t>
  </si>
  <si>
    <t>Plantronics Blackwire C3220 USB-A Binaural Headset</t>
  </si>
  <si>
    <t>PoE SWITCHES</t>
  </si>
  <si>
    <t>VOIP PHONES</t>
  </si>
  <si>
    <t>£55.00</t>
  </si>
  <si>
    <t>Yealink T42U (Professional PoE Handset)</t>
  </si>
  <si>
    <t>£65.00</t>
  </si>
  <si>
    <t>Yealink W73H (Professional  DECT Additional/Handset)</t>
  </si>
  <si>
    <t>Yealink W76P (Deluxe DECT Handset/Base)</t>
  </si>
  <si>
    <t>Yealink W56H (Deluxe DECT Additional/Handset)</t>
  </si>
  <si>
    <t>Yealink W70B (DECT Additional/Base)</t>
  </si>
  <si>
    <t>Yealink EXP43 (Expansion Module)</t>
  </si>
  <si>
    <t>Yealink CP925 (IP Conference Unit)</t>
  </si>
  <si>
    <t>Yealink CPW90 (Flagship HD IP Conference Unit)</t>
  </si>
  <si>
    <t>Yealink PSU (Handset power supply)</t>
  </si>
  <si>
    <t>Yealink WF40 (WiFi USB Dongle)</t>
  </si>
  <si>
    <t>Yealink BT41 (Bluetooth USB Dongle)</t>
  </si>
  <si>
    <t>SMARTPHONES</t>
  </si>
  <si>
    <t>Samsung S22 5G 128GB</t>
  </si>
  <si>
    <t>Huawei E3372 4G Dongle</t>
  </si>
  <si>
    <t>Huawei E5576 4G MiFi</t>
  </si>
  <si>
    <t>Huawei E5577 4G Mifi</t>
  </si>
  <si>
    <t>TABLETS</t>
  </si>
  <si>
    <t>Samsung Galaxy Tab A7 Lite 8.7 32GB WiFi T220</t>
  </si>
  <si>
    <t>Samsung Galaxy Tab A7 Lite 8.7 32GB LTE T225</t>
  </si>
  <si>
    <t>Samsung Galaxy Tab A8 10.5 32GB Wifi X200</t>
  </si>
  <si>
    <t>Samsung Galaxy Tab A8 10.5 32GB LTE X205</t>
  </si>
  <si>
    <t>Samsung Galaxy Tab Active 3 64GB LTE T575</t>
  </si>
  <si>
    <t>N/A</t>
  </si>
  <si>
    <t>No CAP</t>
  </si>
  <si>
    <t>N/a</t>
  </si>
  <si>
    <t>Line/Services Install (New)</t>
  </si>
  <si>
    <t>32Gb</t>
  </si>
  <si>
    <t>Line/Services Install (MIG)</t>
  </si>
  <si>
    <t>64Gb</t>
  </si>
  <si>
    <t>Web Based Training</t>
  </si>
  <si>
    <t>128Gb</t>
  </si>
  <si>
    <t>Site Survey</t>
  </si>
  <si>
    <t>256Gb</t>
  </si>
  <si>
    <t>One Site Install</t>
  </si>
  <si>
    <t>512Gb</t>
  </si>
  <si>
    <t>1TB</t>
  </si>
  <si>
    <t>Please Choose</t>
  </si>
  <si>
    <t>2TB</t>
  </si>
  <si>
    <t>To Invoice One Off</t>
  </si>
  <si>
    <t>To Bill Monthly</t>
  </si>
  <si>
    <t>In Deal</t>
  </si>
  <si>
    <t>Out of Tech Fund</t>
  </si>
  <si>
    <t>Airtime Pricing</t>
  </si>
  <si>
    <t>Q2 2023</t>
  </si>
  <si>
    <t xml:space="preserve">We will bill at RRP unless specified or bespoke agreed on the service agreement. </t>
  </si>
  <si>
    <t>Tariff</t>
  </si>
  <si>
    <t>Mins / SMS</t>
  </si>
  <si>
    <t>Data</t>
  </si>
  <si>
    <t>Network</t>
  </si>
  <si>
    <t>Type</t>
  </si>
  <si>
    <t>Voice</t>
  </si>
  <si>
    <t>Unlimited</t>
  </si>
  <si>
    <t>Unlimited*</t>
  </si>
  <si>
    <t>AIO-UPP</t>
  </si>
  <si>
    <t>O2</t>
  </si>
  <si>
    <t>Special 5Gb</t>
  </si>
  <si>
    <t>5Gb</t>
  </si>
  <si>
    <t>Special 20Gb</t>
  </si>
  <si>
    <t>20Gb</t>
  </si>
  <si>
    <t>Special 40Gb</t>
  </si>
  <si>
    <t>40Gb</t>
  </si>
  <si>
    <t>Standard Voice</t>
  </si>
  <si>
    <t>0Gb</t>
  </si>
  <si>
    <t>Low User Voice</t>
  </si>
  <si>
    <t>500 Mins / Unltd SMS</t>
  </si>
  <si>
    <t>500Mb</t>
  </si>
  <si>
    <t>Special 5Gb (IC)</t>
  </si>
  <si>
    <t>Special 20Gb (IC)</t>
  </si>
  <si>
    <t>Special 40Gb (IC)</t>
  </si>
  <si>
    <t>Standard Voice (IC)</t>
  </si>
  <si>
    <t>Low User Voice (IC)</t>
  </si>
  <si>
    <t>Eco Unlimited</t>
  </si>
  <si>
    <t>VSEUNN</t>
  </si>
  <si>
    <t>Vodafone</t>
  </si>
  <si>
    <t>Eco 5Gb</t>
  </si>
  <si>
    <t>VSEL5N</t>
  </si>
  <si>
    <t>Eco 10Gb</t>
  </si>
  <si>
    <t>10Gb</t>
  </si>
  <si>
    <t>VSEL10N</t>
  </si>
  <si>
    <t>Eco 20Gb</t>
  </si>
  <si>
    <t>VSEL20N</t>
  </si>
  <si>
    <t>Eco Voice</t>
  </si>
  <si>
    <t>VSELN</t>
  </si>
  <si>
    <t>VSELUN</t>
  </si>
  <si>
    <t>Mobile Broadband</t>
  </si>
  <si>
    <t>Mbb Sharer</t>
  </si>
  <si>
    <t>-</t>
  </si>
  <si>
    <t>ODWSMB</t>
  </si>
  <si>
    <t>Mbb</t>
  </si>
  <si>
    <t>Mbb 1Gb</t>
  </si>
  <si>
    <t>1Gb</t>
  </si>
  <si>
    <t>ODWSMB1</t>
  </si>
  <si>
    <t>Mbb 3Gb</t>
  </si>
  <si>
    <t>3Gb</t>
  </si>
  <si>
    <t>ODWSMB3</t>
  </si>
  <si>
    <t>Mbb 10Gb</t>
  </si>
  <si>
    <t>ODWSMB10</t>
  </si>
  <si>
    <t>Mbb 30Gb</t>
  </si>
  <si>
    <t>30Gb</t>
  </si>
  <si>
    <t>ODWSMB30</t>
  </si>
  <si>
    <t>Mbb 50Gb</t>
  </si>
  <si>
    <t>50Gb</t>
  </si>
  <si>
    <t>ODWSMB50</t>
  </si>
  <si>
    <t>Mbb 100Gb</t>
  </si>
  <si>
    <t>100Gb</t>
  </si>
  <si>
    <t>ODWSMB100</t>
  </si>
  <si>
    <t>ODWSOOUSQ4</t>
  </si>
  <si>
    <t>VSELDOE</t>
  </si>
  <si>
    <t>VSELDO1E</t>
  </si>
  <si>
    <t>VSELDO3E</t>
  </si>
  <si>
    <t>VSELDO10E</t>
  </si>
  <si>
    <t>Mbb 20Gb</t>
  </si>
  <si>
    <t>VSELDO20E</t>
  </si>
  <si>
    <t>Shared Data</t>
  </si>
  <si>
    <t>Data Share 25</t>
  </si>
  <si>
    <t>25Gb</t>
  </si>
  <si>
    <t>ODWSSD25</t>
  </si>
  <si>
    <t>Bundle</t>
  </si>
  <si>
    <t>Data Share 50</t>
  </si>
  <si>
    <t>ODWSSD50</t>
  </si>
  <si>
    <t>Data Share 75</t>
  </si>
  <si>
    <t>75Gb</t>
  </si>
  <si>
    <t>ODWSSD75</t>
  </si>
  <si>
    <t>Data Share 100</t>
  </si>
  <si>
    <t>ODWSSD100</t>
  </si>
  <si>
    <t>Data Share 250</t>
  </si>
  <si>
    <t>250Gb</t>
  </si>
  <si>
    <t>ODWSSD250</t>
  </si>
  <si>
    <t>Data Share 500</t>
  </si>
  <si>
    <t>500Gb</t>
  </si>
  <si>
    <t>ODWSSD500</t>
  </si>
  <si>
    <t>Data Share 1TB</t>
  </si>
  <si>
    <t>ODWSSD1T</t>
  </si>
  <si>
    <t>Data Share 2TB</t>
  </si>
  <si>
    <t>ODWSSD2T</t>
  </si>
  <si>
    <t>Data Share 5TB</t>
  </si>
  <si>
    <t>5TB</t>
  </si>
  <si>
    <t>ODWSSD5T</t>
  </si>
  <si>
    <t>VSELSD25</t>
  </si>
  <si>
    <t>VSELSD50</t>
  </si>
  <si>
    <t>VSELSD75</t>
  </si>
  <si>
    <t>VSELSD100</t>
  </si>
  <si>
    <t>VSELSD250</t>
  </si>
  <si>
    <t>VSELSD500</t>
  </si>
  <si>
    <t>VSELSD1T</t>
  </si>
  <si>
    <t>VSELSD2T</t>
  </si>
  <si>
    <t>VSELSD5T</t>
  </si>
  <si>
    <t>Data Top-Up</t>
  </si>
  <si>
    <t>3Gb UK/EU</t>
  </si>
  <si>
    <t>ODWSTU3</t>
  </si>
  <si>
    <t>Top-Up</t>
  </si>
  <si>
    <t>5Gb UK/EU</t>
  </si>
  <si>
    <t>ODWSTU5</t>
  </si>
  <si>
    <t>10Gb UK/EU</t>
  </si>
  <si>
    <t>ODWSTU10</t>
  </si>
  <si>
    <t>20Gb UK/EU</t>
  </si>
  <si>
    <t>ODWSTU20</t>
  </si>
  <si>
    <t>VSELTU3</t>
  </si>
  <si>
    <t>VSELTU5</t>
  </si>
  <si>
    <t>VSELTU10</t>
  </si>
  <si>
    <t>VSELTU20</t>
  </si>
  <si>
    <r>
      <t xml:space="preserve">Non-Geo Mins </t>
    </r>
    <r>
      <rPr>
        <sz val="8"/>
        <color theme="1"/>
        <rFont val="Helvetica"/>
        <family val="2"/>
      </rPr>
      <t>(084/087/0500 prefixes only)</t>
    </r>
  </si>
  <si>
    <t>100 NGN</t>
  </si>
  <si>
    <t>100 Mins</t>
  </si>
  <si>
    <t>ODWSNG100</t>
  </si>
  <si>
    <t>Non-Geo</t>
  </si>
  <si>
    <t>300 NGN</t>
  </si>
  <si>
    <t>300 Mins</t>
  </si>
  <si>
    <t>ODWSNG300</t>
  </si>
  <si>
    <t xml:space="preserve">International </t>
  </si>
  <si>
    <t>100 Mins/Euro</t>
  </si>
  <si>
    <t>ODWSIE100</t>
  </si>
  <si>
    <t>International</t>
  </si>
  <si>
    <t>500 Mins/Euro</t>
  </si>
  <si>
    <t>500 Mins</t>
  </si>
  <si>
    <t>ODWSIE500</t>
  </si>
  <si>
    <t>1000 Mins/Euro</t>
  </si>
  <si>
    <t>1000 Mins</t>
  </si>
  <si>
    <t>ODWSIE1</t>
  </si>
  <si>
    <t>100 Mins/World</t>
  </si>
  <si>
    <t>ODWSIW100</t>
  </si>
  <si>
    <t>500 Mins/World</t>
  </si>
  <si>
    <t>ODWSIW500</t>
  </si>
  <si>
    <t>1000 Mins/World</t>
  </si>
  <si>
    <t>ODWSIW1</t>
  </si>
  <si>
    <t>100 SMS</t>
  </si>
  <si>
    <t>ODWSIT100</t>
  </si>
  <si>
    <t>250 SMS</t>
  </si>
  <si>
    <t>ODWSIT250</t>
  </si>
  <si>
    <t>500 SMS</t>
  </si>
  <si>
    <t>ODWSIT500</t>
  </si>
  <si>
    <t>1000 SMS</t>
  </si>
  <si>
    <t>ODWSIT1</t>
  </si>
  <si>
    <t>VSELIS100</t>
  </si>
  <si>
    <t>VSELIS500</t>
  </si>
  <si>
    <t>VSEIM100</t>
  </si>
  <si>
    <t>VSEIM500</t>
  </si>
  <si>
    <t>VSEIM1000</t>
  </si>
  <si>
    <t>VSELISMS</t>
  </si>
  <si>
    <t>Roam</t>
  </si>
  <si>
    <t>100 WW Mins</t>
  </si>
  <si>
    <t>ODWSRW100</t>
  </si>
  <si>
    <t>250 WW Mins</t>
  </si>
  <si>
    <t>250 Mins</t>
  </si>
  <si>
    <t>ODWSRW250</t>
  </si>
  <si>
    <t>500 WW Mins</t>
  </si>
  <si>
    <t>ODWSRW500</t>
  </si>
  <si>
    <t>250Mb WW</t>
  </si>
  <si>
    <t>250Mb</t>
  </si>
  <si>
    <t>ODWSRDW250</t>
  </si>
  <si>
    <t>500Mb WW</t>
  </si>
  <si>
    <t>ODWSRDW500</t>
  </si>
  <si>
    <t>1Gb WW</t>
  </si>
  <si>
    <t>ODWSRDW1</t>
  </si>
  <si>
    <t>VSELWWR250MB</t>
  </si>
  <si>
    <t>VSELWWR500MB</t>
  </si>
  <si>
    <t>VSELWWR1GB</t>
  </si>
  <si>
    <t>Out of Bundle</t>
  </si>
  <si>
    <t>On Net</t>
  </si>
  <si>
    <t>42p</t>
  </si>
  <si>
    <t>36p</t>
  </si>
  <si>
    <t>Cross Net</t>
  </si>
  <si>
    <t>Landlines</t>
  </si>
  <si>
    <t>Voicemail</t>
  </si>
  <si>
    <r>
      <rPr>
        <sz val="9"/>
        <color rgb="FF3C3C3B"/>
        <rFont val="Helvetica"/>
        <family val="2"/>
      </rPr>
      <t>Channel Islands &amp; Isle of Man (excluded from bundles)</t>
    </r>
  </si>
  <si>
    <r>
      <rPr>
        <sz val="9"/>
        <color rgb="FF3C3C3B"/>
        <rFont val="Helvetica"/>
        <family val="2"/>
      </rPr>
      <t>Channel Islands &amp; Isle of Man SMS (excluded from bundles)</t>
    </r>
  </si>
  <si>
    <t>20p</t>
  </si>
  <si>
    <r>
      <rPr>
        <sz val="9"/>
        <color rgb="FF3C3C3B"/>
        <rFont val="Helvetica"/>
        <family val="2"/>
      </rPr>
      <t>SMS</t>
    </r>
  </si>
  <si>
    <r>
      <rPr>
        <sz val="9"/>
        <color rgb="FF3C3C3B"/>
        <rFont val="Helvetica"/>
        <family val="2"/>
      </rPr>
      <t>MMS</t>
    </r>
  </si>
  <si>
    <r>
      <rPr>
        <sz val="9"/>
        <color rgb="FF3C3C3B"/>
        <rFont val="Helvetica"/>
        <family val="2"/>
      </rPr>
      <t>Video call</t>
    </r>
  </si>
  <si>
    <r>
      <rPr>
        <sz val="9"/>
        <color rgb="FF3C3C3B"/>
        <rFont val="Helvetica"/>
        <family val="2"/>
      </rPr>
      <t>Video call - International EU</t>
    </r>
  </si>
  <si>
    <t>90p</t>
  </si>
  <si>
    <r>
      <rPr>
        <sz val="9"/>
        <color rgb="FF3C3C3B"/>
        <rFont val="Helvetica"/>
        <family val="2"/>
      </rPr>
      <t>Video call - International ROW</t>
    </r>
  </si>
  <si>
    <t>tbc</t>
  </si>
  <si>
    <t>150p</t>
  </si>
  <si>
    <t>Call return - On-Net (upto 3600 seconds)</t>
  </si>
  <si>
    <t>0p</t>
  </si>
  <si>
    <t>Call return - On-Net (over 3600 seconds)</t>
  </si>
  <si>
    <r>
      <rPr>
        <sz val="9"/>
        <color rgb="FF3C3C3B"/>
        <rFont val="Helvetica"/>
        <family val="2"/>
      </rPr>
      <t>Call return - landline</t>
    </r>
  </si>
  <si>
    <r>
      <rPr>
        <sz val="9"/>
        <color rgb="FF3C3C3B"/>
        <rFont val="Helvetica"/>
        <family val="2"/>
      </rPr>
      <t>Call return - cross net</t>
    </r>
  </si>
  <si>
    <r>
      <rPr>
        <sz val="9"/>
        <color rgb="FF3C3C3B"/>
        <rFont val="Helvetica"/>
        <family val="2"/>
      </rPr>
      <t>Call return - personal numbering service</t>
    </r>
  </si>
  <si>
    <r>
      <rPr>
        <sz val="9"/>
        <color rgb="FF3C3C3B"/>
        <rFont val="Helvetica"/>
        <family val="2"/>
      </rPr>
      <t>International call - EU &amp; EEA</t>
    </r>
  </si>
  <si>
    <t>15p</t>
  </si>
  <si>
    <r>
      <rPr>
        <sz val="9"/>
        <color rgb="FF3C3C3B"/>
        <rFont val="Helvetica"/>
        <family val="2"/>
      </rPr>
      <t>International call - Europe Other</t>
    </r>
  </si>
  <si>
    <r>
      <rPr>
        <sz val="9"/>
        <color rgb="FF3C3C3B"/>
        <rFont val="Helvetica"/>
        <family val="2"/>
      </rPr>
      <t>International call - Rest of world</t>
    </r>
  </si>
  <si>
    <r>
      <rPr>
        <sz val="9"/>
        <color rgb="FF3C3C3B"/>
        <rFont val="Helvetica"/>
        <family val="2"/>
      </rPr>
      <t>International SMS - EU &amp; EEA</t>
    </r>
  </si>
  <si>
    <t>50p</t>
  </si>
  <si>
    <t>10p</t>
  </si>
  <si>
    <r>
      <rPr>
        <sz val="9"/>
        <color rgb="FF3C3C3B"/>
        <rFont val="Helvetica"/>
        <family val="2"/>
      </rPr>
      <t>International SMS - Europe Other</t>
    </r>
  </si>
  <si>
    <r>
      <rPr>
        <sz val="9"/>
        <color rgb="FF3C3C3B"/>
        <rFont val="Helvetica"/>
        <family val="2"/>
      </rPr>
      <t>International SMS - Rest of world</t>
    </r>
  </si>
  <si>
    <t>40p</t>
  </si>
  <si>
    <r>
      <rPr>
        <sz val="9"/>
        <color rgb="FF3C3C3B"/>
        <rFont val="Helvetica"/>
        <family val="2"/>
      </rPr>
      <t>Non geo access charge (084 &amp; 087)*</t>
    </r>
  </si>
  <si>
    <r>
      <rPr>
        <sz val="9"/>
        <color rgb="FF3C3C3B"/>
        <rFont val="Helvetica"/>
        <family val="2"/>
      </rPr>
      <t>Premium call access charge (09)*</t>
    </r>
  </si>
  <si>
    <r>
      <rPr>
        <sz val="9"/>
        <color rgb="FF3C3C3B"/>
        <rFont val="Helvetica"/>
        <family val="2"/>
      </rPr>
      <t>Directory enquiries access charge (118)*</t>
    </r>
  </si>
  <si>
    <r>
      <rPr>
        <sz val="9"/>
        <color rgb="FF3C3C3B"/>
        <rFont val="Helvetica"/>
        <family val="2"/>
      </rPr>
      <t>Freephone (0800)***</t>
    </r>
  </si>
  <si>
    <r>
      <rPr>
        <sz val="9"/>
        <color rgb="FF3C3C3B"/>
        <rFont val="Helvetica"/>
        <family val="2"/>
      </rPr>
      <t>Personal Numbering Services (i.e. 070)</t>
    </r>
  </si>
  <si>
    <r>
      <rPr>
        <sz val="9"/>
        <color rgb="FF3C3C3B"/>
        <rFont val="Helvetica"/>
        <family val="2"/>
      </rPr>
      <t>Call Forwarding Services (i.e. 07744/07755)</t>
    </r>
  </si>
  <si>
    <r>
      <rPr>
        <sz val="9"/>
        <color rgb="FF67236A"/>
        <rFont val="Helvetica"/>
        <family val="2"/>
      </rPr>
      <t>Data (Single User)</t>
    </r>
  </si>
  <si>
    <t>6p per Mb</t>
  </si>
  <si>
    <t>£6.00 Per GB</t>
  </si>
  <si>
    <r>
      <rPr>
        <sz val="9"/>
        <color rgb="FF67236A"/>
        <rFont val="Helvetica"/>
        <family val="2"/>
      </rPr>
      <t>Data (Shared)</t>
    </r>
  </si>
  <si>
    <t>International Caller (IC) (O2 Only)</t>
  </si>
  <si>
    <r>
      <t xml:space="preserve">International caller is a single user bolton at </t>
    </r>
    <r>
      <rPr>
        <b/>
        <sz val="9"/>
        <color theme="1"/>
        <rFont val="Helvetica"/>
        <family val="2"/>
      </rPr>
      <t>£3.70pm</t>
    </r>
    <r>
      <rPr>
        <sz val="9"/>
        <color theme="1"/>
        <rFont val="Helvetica"/>
        <family val="2"/>
      </rPr>
      <t xml:space="preserve"> that reduces the cost when making calls </t>
    </r>
  </si>
  <si>
    <t>from the UK Internationally.</t>
  </si>
  <si>
    <t>Calls to EU / USA / Canada</t>
  </si>
  <si>
    <t>6ppm</t>
  </si>
  <si>
    <t>Calls to Rest of World</t>
  </si>
  <si>
    <t>60ppm</t>
  </si>
  <si>
    <t>International SMS</t>
  </si>
  <si>
    <t>World Travel Saver</t>
  </si>
  <si>
    <t>Use you UK allowance when out of the UK/EU.</t>
  </si>
  <si>
    <t>Daily Charge</t>
  </si>
  <si>
    <t>All rates EX VAT</t>
  </si>
  <si>
    <t>Rates correct as of date of printing but can be amended at any time.</t>
  </si>
  <si>
    <t>_</t>
  </si>
  <si>
    <t>O2_2GB_POOLED</t>
  </si>
  <si>
    <t>AIO-2GB</t>
  </si>
  <si>
    <t>O2_4GB_POOLED</t>
  </si>
  <si>
    <t>AIO-4GB</t>
  </si>
  <si>
    <t>O2_6GB_POOLED</t>
  </si>
  <si>
    <t>AIO-6GB</t>
  </si>
  <si>
    <t>AIO-5GB</t>
  </si>
  <si>
    <t>AIO-20GB</t>
  </si>
  <si>
    <t>AIO-40GB</t>
  </si>
  <si>
    <t>AIO-VSHR</t>
  </si>
  <si>
    <t>AIO-LU*</t>
  </si>
  <si>
    <t>AIO-5GB-IC</t>
  </si>
  <si>
    <t>AIO-20GB-IC</t>
  </si>
  <si>
    <t>AIO-40GB-IC</t>
  </si>
  <si>
    <t>AIO-Voice-IC</t>
  </si>
  <si>
    <t>AIO-LU-IC</t>
  </si>
  <si>
    <t>AIO-SD-25GB</t>
  </si>
  <si>
    <t>AIO-SD-50GB</t>
  </si>
  <si>
    <t>AIO-SD-75GB</t>
  </si>
  <si>
    <t>AIO-SD-100GB</t>
  </si>
  <si>
    <t>AIO-SD-250GB</t>
  </si>
  <si>
    <t>AIO-SD-500GB</t>
  </si>
  <si>
    <t>AIO-SD-1TB</t>
  </si>
  <si>
    <t>AIO-SD-2TB</t>
  </si>
  <si>
    <t>AIO-SD-5TB</t>
  </si>
  <si>
    <t>AIO-TU-3GB</t>
  </si>
  <si>
    <t>AIO-TU-5GB</t>
  </si>
  <si>
    <t>AIO-TU-10GB</t>
  </si>
  <si>
    <t>AIO-TU-20GB</t>
  </si>
  <si>
    <t>AIO-NG-100</t>
  </si>
  <si>
    <t>AIO-NG-300</t>
  </si>
  <si>
    <t>500 Mins/UKTOEuro</t>
  </si>
  <si>
    <t>AIO-IME-100</t>
  </si>
  <si>
    <t>1000 Mins/UKTOEuro</t>
  </si>
  <si>
    <t>AIO-IME-500</t>
  </si>
  <si>
    <t>100 Mins/UKTOWorld</t>
  </si>
  <si>
    <t>AIO-IME-1000</t>
  </si>
  <si>
    <t>500 Mins/UKTOWorld</t>
  </si>
  <si>
    <t>AIO-IMW-100</t>
  </si>
  <si>
    <t>1000 Mins/UKTOWorld</t>
  </si>
  <si>
    <t>AIO-IMW-500</t>
  </si>
  <si>
    <t>AIO-IMW-1000</t>
  </si>
  <si>
    <t>100 Mins/UKTOEuro</t>
  </si>
  <si>
    <t>VSE500IS23</t>
  </si>
  <si>
    <t>100 WW ROAM Mins</t>
  </si>
  <si>
    <t>250 WW ROAM Mins</t>
  </si>
  <si>
    <t>AIO-RM-100</t>
  </si>
  <si>
    <t>500 WW ROAM Mins</t>
  </si>
  <si>
    <t>AIO-RM-250</t>
  </si>
  <si>
    <t>AIO-RM-500</t>
  </si>
  <si>
    <t>AIO-RD-250</t>
  </si>
  <si>
    <t>AIO-RD-500</t>
  </si>
  <si>
    <t>AIO-RD-1</t>
  </si>
  <si>
    <t>AIO-ROI</t>
  </si>
  <si>
    <t>SoGEA / FTTC 40/10</t>
  </si>
  <si>
    <t>SoGEA / FTTC 80/20</t>
  </si>
  <si>
    <t>FTTP 40/10</t>
  </si>
  <si>
    <t>FTTP 80/20</t>
  </si>
  <si>
    <t>FTTP 115/20</t>
  </si>
  <si>
    <t>FTTP 160/30</t>
  </si>
  <si>
    <t>FTTP 220/30</t>
  </si>
  <si>
    <t>FTTP 330/50</t>
  </si>
  <si>
    <t>FTTP 550/75</t>
  </si>
  <si>
    <t>FTTP 1000/115</t>
  </si>
  <si>
    <t>VoIP Seat</t>
  </si>
  <si>
    <t>Unlimited Mins Bundle</t>
  </si>
  <si>
    <t>GEO Number (0113, 0121 etc)</t>
  </si>
  <si>
    <t>DDI's</t>
  </si>
  <si>
    <t>Port charge Single Number</t>
  </si>
  <si>
    <t>Port charge Multi-Line</t>
  </si>
  <si>
    <t>Port charge Multi-DDI (1-10)</t>
  </si>
  <si>
    <t>Port charge Multi-DDI (10+)</t>
  </si>
  <si>
    <t>GEO Number Connection</t>
  </si>
  <si>
    <t>Web Based Install &amp; Training</t>
  </si>
  <si>
    <t>Onsite Install &amp; Training</t>
  </si>
  <si>
    <t>SoGEA New (Managed Install)</t>
  </si>
  <si>
    <t>SoGEA Migration</t>
  </si>
  <si>
    <t>FTTP New (Engineer Install)</t>
  </si>
  <si>
    <t>FTTP Migration</t>
  </si>
  <si>
    <t>Cat S42H+ 32GB</t>
  </si>
  <si>
    <t>Google Pixel 7 128GB</t>
  </si>
  <si>
    <t>Google Pixel 7 Pro 128GB</t>
  </si>
  <si>
    <t>Cat Moto Defy Satellite Link</t>
  </si>
  <si>
    <t>OnePlus CE3 Lite 128GB</t>
  </si>
  <si>
    <t>OnePlus 10 Pro 5G 128GB</t>
  </si>
  <si>
    <t>OnePlus 11 5G 128GB</t>
  </si>
  <si>
    <t>Samsung A04s 32GB</t>
  </si>
  <si>
    <t>Samsung A14 64GB</t>
  </si>
  <si>
    <t>Samsung A53 5G 128GB</t>
  </si>
  <si>
    <t>Samsung A23 5G 128GB</t>
  </si>
  <si>
    <t>Samsung A33 5G 128GB</t>
  </si>
  <si>
    <t>Samsung A54 5G 128GB</t>
  </si>
  <si>
    <t>Samsung A54 5G 256GB</t>
  </si>
  <si>
    <t>Samsung XCover 5 64GB</t>
  </si>
  <si>
    <t>Samsung XCover 6 Pro 128GB</t>
  </si>
  <si>
    <t xml:space="preserve">Samsung S23 5G 128GB </t>
  </si>
  <si>
    <t xml:space="preserve">Samsung S23 5G 256GB </t>
  </si>
  <si>
    <t xml:space="preserve">Samsung S23+ 5G 256GB </t>
  </si>
  <si>
    <t xml:space="preserve">Samsung S23+ 5G 512GB </t>
  </si>
  <si>
    <t xml:space="preserve">Samsung S23 Ultra 5G 256GB </t>
  </si>
  <si>
    <t xml:space="preserve">Samsung S23 Ultra 5G 512GB </t>
  </si>
  <si>
    <t>Samsung Z Flip5 5G 256GB</t>
  </si>
  <si>
    <t>Samsung Z Flip5 5G 512GB</t>
  </si>
  <si>
    <t xml:space="preserve">Samsung Z Fold5 5G 512GB </t>
  </si>
  <si>
    <t>Samsung S22 5G 256GB</t>
  </si>
  <si>
    <t>TCL 406 (NFC) 32GB</t>
  </si>
  <si>
    <t>DONGLES &amp; ROUTERS</t>
  </si>
  <si>
    <t>ZTE MC888 5G Router</t>
  </si>
  <si>
    <t>ZTE MU5001 5G MiFi</t>
  </si>
  <si>
    <t>Samsung Galaxy Tab A8 10.5 64GB LTE X205</t>
  </si>
  <si>
    <t>Samsung Galaxy Tab S8 11.0 128GB WiFi X700</t>
  </si>
  <si>
    <t>Samsung Galaxy Tab S8 11.0 128GB 5G LTE X706B</t>
  </si>
  <si>
    <t>Samsung Tab Active 4 Pro 64GB 5G LTE T636B</t>
  </si>
  <si>
    <t>Samsung Tab Active 4 Pro 128GB 5G LTE T636B</t>
  </si>
  <si>
    <t>iPhone 14 128GB Midnight</t>
  </si>
  <si>
    <t>iPhone 14 128GB Starlight</t>
  </si>
  <si>
    <t>iPhone 14 128GB Blue</t>
  </si>
  <si>
    <t>iPhone 14 128GB Purple</t>
  </si>
  <si>
    <t>iPhone 14 128GB (PRODUCT)RED</t>
  </si>
  <si>
    <t>iPhone 14 128GB Yellow</t>
  </si>
  <si>
    <t>iPhone 14 256GB Midnight</t>
  </si>
  <si>
    <t>iPhone 14 256GB Starlight</t>
  </si>
  <si>
    <t>iPhone 14 256GB Blue</t>
  </si>
  <si>
    <t>iPhone 14 256GB Purple</t>
  </si>
  <si>
    <t>iPhone 14 256GB (PRODUCT)RED</t>
  </si>
  <si>
    <t>iPhone 14 256GB Yellow</t>
  </si>
  <si>
    <t>iPhone 14 Plus 128GB Midnight</t>
  </si>
  <si>
    <t>iPhone 14 Plus 128GB Starlight</t>
  </si>
  <si>
    <t>iPhone 14 Plus 128GB Blue</t>
  </si>
  <si>
    <t>iPhone 14 Plus 128GB Purple</t>
  </si>
  <si>
    <t>iPhone 14 Plus 128GB (PRODUCT)RED</t>
  </si>
  <si>
    <t>iPhone 14 Plus 128GB Yellow</t>
  </si>
  <si>
    <t>iPhone 14 Plus 256GB Midnight</t>
  </si>
  <si>
    <t>iPhone 14 Plus 256GB Starlight</t>
  </si>
  <si>
    <t>iPhone 14 Plus 256GB Blue</t>
  </si>
  <si>
    <t>iPhone 14 Plus 256GB Purple</t>
  </si>
  <si>
    <t>iPhone 14 Plus 256GB (PRODUCT)RED</t>
  </si>
  <si>
    <t>iPhone 14 Plus 256GB Yellow</t>
  </si>
  <si>
    <t>iPhone SE 3rd Gen 64GB Midnight</t>
  </si>
  <si>
    <t>iPhone SE 3rd Gen 64GB Starlight</t>
  </si>
  <si>
    <t>iPhone SE 3rd Gen 64GB (PRODUCT)RED</t>
  </si>
  <si>
    <t>iPhone SE 3rd Gen 128GB Midnight</t>
  </si>
  <si>
    <t>iPhone SE 3rd Gen 128GB Starlight</t>
  </si>
  <si>
    <t>iPhone SE 3rd Gen 128GB (PRODUCT)RED</t>
  </si>
  <si>
    <t>iPhone SE 3rd Gen 256GB Midnight</t>
  </si>
  <si>
    <t>iPhone SE 3rd Gen 256GB Starlight</t>
  </si>
  <si>
    <t>iPhone SE 3rd Gen 256GB (PRODUCT)RED</t>
  </si>
  <si>
    <t>iPhone 13 128GB Midnight</t>
  </si>
  <si>
    <t>iPhone 13 128GB Starlight</t>
  </si>
  <si>
    <t>iPhone 13 128GB (PRODUCT)RED</t>
  </si>
  <si>
    <t>iPhone 13 128GB Green</t>
  </si>
  <si>
    <t>iPhone 13 128GB Blue</t>
  </si>
  <si>
    <t>iPhone 13 128GB Pink</t>
  </si>
  <si>
    <t xml:space="preserve"> </t>
  </si>
  <si>
    <t>iPad Pro 4th Gen 11-inch Wi-Fi 128GB - Space Grey</t>
  </si>
  <si>
    <t>iPad Pro 4th Gen 11-inch Wi-Fi 128GB - Silver</t>
  </si>
  <si>
    <t>iPad Pro 4th Gen 11-inch Wi-Fi 256GB - Space Grey</t>
  </si>
  <si>
    <t>iPad Pro 4th Gen 11-inch Wi-Fi 256GB - Silver</t>
  </si>
  <si>
    <t>iPad Pro 4th Gen 11-inch Wi-Fi 512GB - Space Grey</t>
  </si>
  <si>
    <t>iPad Pro 4th Gen 11-inch Wi-Fi 512GB - Silver</t>
  </si>
  <si>
    <t>iPad Pro 4th Gen 11-inch Wi-Fi 1TB - Space Grey</t>
  </si>
  <si>
    <t>iPad Pro 4th Gen 11-inch Wi-Fi 1TB - Silver</t>
  </si>
  <si>
    <t>iPad Pro 4th Gen 11-inch Wi-Fi 2TB - Space Grey</t>
  </si>
  <si>
    <t>iPad Pro 4th Gen 11-inch Wi-Fi 2TB - Silver</t>
  </si>
  <si>
    <t>iPad Pro 4th Gen 11-inch Wi-Fi + Cellular 128GB - Space Grey</t>
  </si>
  <si>
    <t>iPad Pro 4th Gen 11-inch Wi-Fi + Cellular 128GB - Silver</t>
  </si>
  <si>
    <t>iPad Pro 4th Gen 11-inch Wi-Fi + Cellular 256GB - Space Grey</t>
  </si>
  <si>
    <t>iPad Pro 4th Gen 11-inch Wi-Fi + Cellular 256GB - Silver</t>
  </si>
  <si>
    <t>iPad Pro 4th Gen 11-inch Wi-Fi + Cellular 512GB - Space Grey</t>
  </si>
  <si>
    <t>iPad Pro 4th Gen 11-inch Wi-Fi + Cellular 512GB - Silver</t>
  </si>
  <si>
    <t>iPad Pro 4th Gen 11-inch Wi-Fi + Cellular 1TB - Space Grey</t>
  </si>
  <si>
    <t>iPad Pro 4th Gen 11-inch Wi-Fi + Cellular 1TB - Silver</t>
  </si>
  <si>
    <t>iPad Pro 4th Gen 11-inch Wi-Fi + Cellular 2TB - Space Grey</t>
  </si>
  <si>
    <t>iPad Pro 4th Gen 11-inch Wi-Fi + Cellular 2TB - Silver</t>
  </si>
  <si>
    <t>iPad Pro 6th Gen 12.9-inch Wi-Fi 128GB - Space Grey</t>
  </si>
  <si>
    <t>iPad Pro 6th Gen 12.9-inch Wi-Fi 128GB - Silver</t>
  </si>
  <si>
    <t>iPad Pro 6th Gen 12.9-inch Wi-Fi 256GB - Space Grey</t>
  </si>
  <si>
    <t>iPad Pro 6th Gen 12.9-inch Wi-Fi 256GB - Silver</t>
  </si>
  <si>
    <t>iPad Pro 6th Gen 12.9-inch Wi-Fi 512GB - Space Grey</t>
  </si>
  <si>
    <t>iPad Pro 6th Gen 12.9-inch Wi-Fi 512GB - Silver</t>
  </si>
  <si>
    <t>iPad Pro 6th Gen 12.9-inch Wi-Fi 1TB - Space Grey</t>
  </si>
  <si>
    <t>iPad Pro 6th Gen 12.9-inch Wi-Fi 1TB - Silver</t>
  </si>
  <si>
    <t>iPad Pro 6th Gen 12.9-inch Wi-Fi 2TB - Space Grey</t>
  </si>
  <si>
    <t>iPad Pro 6th Gen 12.9-inch Wi-Fi 2TB - Silver</t>
  </si>
  <si>
    <t>iPad Pro 6th Gen 12.9-inch Wi-Fi + Cellular 128GB - Space Grey</t>
  </si>
  <si>
    <t>iPad Pro 6th Gen 12.9-inch Wi-Fi + Cellular 128GB - Silver</t>
  </si>
  <si>
    <t>iPad Pro 6th Gen 12.9-inch Wi-Fi + Cellular 256GB - Space Grey</t>
  </si>
  <si>
    <t>iPad Pro 6th Gen 12.9-inch Wi-Fi + Cellular 256GB - Silver</t>
  </si>
  <si>
    <t>iPad Pro 6th Gen 12.9-inch Wi-Fi + Cellular 512GB - Space Grey</t>
  </si>
  <si>
    <t>iPad Pro 6th Gen 12.9-inch Wi-Fi + Cellular 512GB - Silver</t>
  </si>
  <si>
    <t>iPad Pro 6th Gen 12.9-inch Wi-Fi + Cellular 1TB - Space Grey</t>
  </si>
  <si>
    <t>iPad Pro 6th Gen 12.9-inch Wi-Fi + Cellular 1TB - Silver</t>
  </si>
  <si>
    <t>iPad Pro 6th Gen 12.9-inch Wi-Fi + Cellular 2TB - Space Grey</t>
  </si>
  <si>
    <t>iPad Pro 6th Gen 12.9-inch Wi-Fi + Cellular 2TB - Silver</t>
  </si>
  <si>
    <t>iPad Air 5th Gen 10.9-inch Wi-Fi 64GB - Space Grey</t>
  </si>
  <si>
    <t>iPad Air 5th Gen 10.9-inch Wi-Fi 64GB - Starlight</t>
  </si>
  <si>
    <t>iPad Air 5th Gen 10.9-inch Wi-Fi 64GB - Pink</t>
  </si>
  <si>
    <t>iPad Air 5th Gen 10.9-inch Wi-Fi 64GB - Blue</t>
  </si>
  <si>
    <t>iPad Air 5th Gen 10.9-inch Wi-Fi 64GB - Purple</t>
  </si>
  <si>
    <t>iPad Air 5th Gen 10.9-inch Wi-Fi 256GB - Space Grey</t>
  </si>
  <si>
    <t>iPad Air 5th Gen 10.9-inch Wi-Fi 256GB - Starlight</t>
  </si>
  <si>
    <t>iPad Air 5th Gen 10.9-inch Wi-Fi 256GB - Pink</t>
  </si>
  <si>
    <t>iPad Air 5th Gen 10.9-inch Wi-Fi 256GB - Blue</t>
  </si>
  <si>
    <t>iPad Air 5th Gen 10.9-inch Wi-Fi 256GB - Purple</t>
  </si>
  <si>
    <t>iPad Air 5th Gen 10.9-inch Wi-Fi + Cellular 64GB - Space Grey</t>
  </si>
  <si>
    <t>iPad Air 5th Gen 10.9-inch Wi-Fi + Cellular 64GB - Starlight</t>
  </si>
  <si>
    <t>iPad Air 5th Gen 10.9-inch Wi-Fi + Cellular 64GB - Pink</t>
  </si>
  <si>
    <t>iPad Air 5th Gen 10.9-inch Wi-Fi + Cellular 64GB - Blue</t>
  </si>
  <si>
    <t>iPad Air 5th Gen 10.9-inch Wi-Fi + Cellular 64GB - Purple</t>
  </si>
  <si>
    <t>iPad Air 5th Gen 10.9-inch Wi-Fi + Cellular 256GB - Space Grey</t>
  </si>
  <si>
    <t>iPad Air 5th Gen 10.9-inch Wi-Fi + Cellular 256GB - Starlight</t>
  </si>
  <si>
    <t>iPad Air 5th Gen 10.9-inch Wi-Fi + Cellular 256GB - Pink</t>
  </si>
  <si>
    <t>iPad Air 5th Gen 10.9-inch Wi-Fi + Cellular 256GB - Blue</t>
  </si>
  <si>
    <t>iPad Air 5th Gen 10.9-inch Wi-Fi + Cellular 256GB - Purple</t>
  </si>
  <si>
    <t>iPad 10th Gen 10.9-inch Wi-Fi 64GB - Silver</t>
  </si>
  <si>
    <t>iPad 10th Gen 10.9-inch Wi-Fi 64GB - Blue</t>
  </si>
  <si>
    <t>iPad 10th Gen 10.9-inch Wi-Fi 64GB - Yellow</t>
  </si>
  <si>
    <t>iPad 10th Gen 10.9-inch Wi-Fi 64GB - Pink</t>
  </si>
  <si>
    <t>iPad 10th Gen 10.9-inch Wi-Fi 256GB - Silver</t>
  </si>
  <si>
    <t>iPad 10th Gen 10.9-inch Wi-Fi 256GB - Blue</t>
  </si>
  <si>
    <t>iPad 10th Gen 10.9-inch Wi-Fi 256GB - Yellow</t>
  </si>
  <si>
    <t>iPad 10th Gen 10.9-inch Wi-Fi 256GB - Pink</t>
  </si>
  <si>
    <t>iPad 10th Gen 10.9-inch Wi-Fi + Cellular 64GB - Silver</t>
  </si>
  <si>
    <t>iPad 10th Gen 10.9-inch Wi-Fi + Cellular 64GB - Blue</t>
  </si>
  <si>
    <t>iPad 10th Gen 10.9-inch Wi-Fi + Cellular 64GB - Yellow</t>
  </si>
  <si>
    <t>iPad 10th Gen 10.9-inch Wi-Fi + Cellular 64GB - Pink</t>
  </si>
  <si>
    <t>iPad 10th Gen 10.9-inch Wi-Fi + Cellular 256GB - Silver</t>
  </si>
  <si>
    <t>iPad 10th Gen 10.9-inch Wi-Fi + Cellular 256GB - Blue</t>
  </si>
  <si>
    <t>iPad 10th Gen 10.9-inch Wi-Fi + Cellular 256GB - Yellow</t>
  </si>
  <si>
    <t>iPad 10th Gen 10.9-inch Wi-Fi + Cellular 256GB - Pink</t>
  </si>
  <si>
    <t>iPad 9th Gen 10.2-inch Wi-Fi 64GB - Space Grey</t>
  </si>
  <si>
    <t>iPad 9th Gen 10.2-inch Wi-Fi 64GB - Silver</t>
  </si>
  <si>
    <t>iPad 9th Gen 10.2-inch Wi-Fi 256GB - Space Grey</t>
  </si>
  <si>
    <t>iPad 9th Gen 10.2-inch Wi-Fi 256GB - Silver</t>
  </si>
  <si>
    <t>iPad 9th Gen 10.2-inch Wi-Fi + Cellular 64GB - Space Grey</t>
  </si>
  <si>
    <t>iPad 9th Gen 10.2-inch Wi-Fi + Cellular 64GB - Silver</t>
  </si>
  <si>
    <t>iPad 9th Gen 10.2-inch Wi-Fi + Cellular 256GB - Space Grey</t>
  </si>
  <si>
    <t>iPad 9th Gen 10.2-inch Wi-Fi + Cellular 256GB - Silver</t>
  </si>
  <si>
    <t>iPad mini 6 Wi-Fi 64GB - Space Grey</t>
  </si>
  <si>
    <t>iPad mini 6 Wi-Fi 64GB - Pink</t>
  </si>
  <si>
    <t>iPad mini 6 Wi-Fi 64GB - Purple</t>
  </si>
  <si>
    <t>iPad mini 6 Wi-Fi 64GB - Starlight</t>
  </si>
  <si>
    <t>iPad mini 6 Wi-Fi 256GB - Space Grey</t>
  </si>
  <si>
    <t>iPad mini 6 Wi-Fi 256GB - Pink</t>
  </si>
  <si>
    <t>iPad mini 6 Wi-Fi 256GB - Purple</t>
  </si>
  <si>
    <t>iPad mini 6 Wi-Fi 256GB - Starlight</t>
  </si>
  <si>
    <t>iPad mini 6 Wi-Fi + Cellular 64GB - Space Grey</t>
  </si>
  <si>
    <t>iPad mini 6 Wi-Fi + Cellular 64GB - Pink</t>
  </si>
  <si>
    <t>iPad mini 6 Wi-Fi + Cellular 64GB - Purple</t>
  </si>
  <si>
    <t>iPad mini 6 Wi-Fi + Cellular 64GB - Starlight</t>
  </si>
  <si>
    <t>iPad mini 6 Wi-Fi + Cellular 256GB - Space Grey</t>
  </si>
  <si>
    <t>iPad mini 6 Wi-Fi + Cellular 256GB - Pink</t>
  </si>
  <si>
    <t>iPad mini 6 Wi-Fi + Cellular 256GB - Purple</t>
  </si>
  <si>
    <t>iPad mini 6 Wi-Fi + Cellular 256GB - Starlight</t>
  </si>
  <si>
    <t>MacBook Air 13-inch, Apple M1 chip, 8C CPU, 7C GPU, 8GB RAM, 256GB SSD - Space Grey</t>
  </si>
  <si>
    <t>MacBook Air 13-inch, Apple M1 chip, 8C CPU, 7C GPU, 8GB RAM, 256GB SSD - Silver</t>
  </si>
  <si>
    <t>MacBook Air 13-inch, Apple M1 chip, 8C CPU, 7C GPU, 8GB RAM, 256GB SSD - Gold</t>
  </si>
  <si>
    <t>MacBook Air 13.6-inch, Apple M2 chip, 8C CPU, 8C GPU, 8GB RAM, 256GB SSD - Space Grey</t>
  </si>
  <si>
    <t>MacBook Air 13.6-inch, Apple M2 chip, 8C CPU, 8C GPU, 8GB RAM, 256GB SSD - Silver</t>
  </si>
  <si>
    <t>MacBook Air 13.6-inch, Apple M2 chip, 8C CPU, 8C GPU, 8GB RAM, 256GB SSD - Midnight</t>
  </si>
  <si>
    <t>MacBook Air 13.6-inch, Apple M2 chip, 8C CPU, 8C GPU, 8GB RAM, 256GB SSD - Starlight</t>
  </si>
  <si>
    <t>MacBook Air 13.6-inch, Apple M2 chip, 8C CPU, 10C GPU, 8GB RAM, 512GB SSD - Space Grey</t>
  </si>
  <si>
    <t>MacBook Air 13.6-inch, Apple M2 chip, 8C CPU, 10C GPU, 8GB RAM, 512GB SSD - Silver</t>
  </si>
  <si>
    <t>MacBook Air 13.6-inch, Apple M2 chip, 8C CPU, 10C GPU, 8GB RAM, 512GB SSD - Midnight</t>
  </si>
  <si>
    <t>MacBook Air 13.6-inch, Apple M2 chip, 8C CPU, 10C GPU, 8GB RAM, 512GB SSD - Starlight</t>
  </si>
  <si>
    <t>MacBook Air 15-inch, Apple M2 chip, 8C CPU, 10C GPU, 8GB RAM, 256GB SSD - Space Grey</t>
  </si>
  <si>
    <t>MacBook Air 15-inch, Apple M2 chip, 8C CPU, 10C GPU, 8GB RAM, 256GB SSD - Silver</t>
  </si>
  <si>
    <t>MacBook Air 15-inch, Apple M2 chip, 8C CPU, 10C GPU, 8GB RAM, 256GB SSD - Midnight</t>
  </si>
  <si>
    <t>MacBook Air 15-inch, Apple M2 chip, 8C CPU, 10C GPU, 8GB RAM, 256GB SSD - Starlight</t>
  </si>
  <si>
    <t>MacBook Air 15-inch, Apple M2 chip, 8C CPU, 10C GPU, 8GB RAM, 512GB SSD - Space Grey</t>
  </si>
  <si>
    <t>MacBook Air 15-inch, Apple M2 chip, 8C CPU, 10C GPU, 8GB RAM, 512GB SSD - Silver</t>
  </si>
  <si>
    <t>MacBook Air 15-inch, Apple M2 chip, 8C CPU, 10C GPU, 8GB RAM, 512GB SSD - Midnight</t>
  </si>
  <si>
    <t>MacBook Air 15-inch, Apple M2 chip, 8C CPU, 10C GPU, 8GB RAM, 512GB SSD - Starlight</t>
  </si>
  <si>
    <t>MacBook Pro 13-inch, Apple M2 chip, 8C CPU, 10C GPU, 8GB RAM, 256GB SSD - Space Grey</t>
  </si>
  <si>
    <t>MacBook Pro 13-inch, Apple M2 chip, 8C CPU, 10C GPU, 8GB RAM, 256GB SSD - Silver</t>
  </si>
  <si>
    <t>MacBook Pro 13-inch, Apple M2 chip, 8C CPU, 10C GPU, 8GB RAM, 512GB SSD - Space Grey</t>
  </si>
  <si>
    <t>MacBook Pro 13-inch, Apple M2 chip, 8C CPU, 10C GPU, 8GB RAM, 512GB SSD - Silver</t>
  </si>
  <si>
    <t>MacBook Pro 14-inch, Apple M2 Pro Chip, 10C CPU, 16C GPU, 16GB UM, 512GB SSD - Space Grey</t>
  </si>
  <si>
    <t>MacBook Pro 14-inch, Apple M2 Pro Chip, 10C CPU, 16C GPU, 16GB UM, 512GB SSD - Silver</t>
  </si>
  <si>
    <t>MacBook Pro 14-inch, Apple M2 Pro Chip, 12C CPU, 19C GPU, 16GB UM, 1TB SSD - Space Grey</t>
  </si>
  <si>
    <t>MacBook Pro 14-inch, Apple M2 Pro Chip, 12C CPU, 19C GPU, 16GB UM, 1TB SSD - Silver</t>
  </si>
  <si>
    <t>MacBook Pro 14-inch, Apple M2 Max Chip, 12C CPU, 30C GPU, 32GB UM, 1TB SSD - Space Grey</t>
  </si>
  <si>
    <t>MacBook Pro 14-inch, Apple M2 Max Chip, 12C CPU, 30C GPU, 32GB UM, 1TB SSD - Silver</t>
  </si>
  <si>
    <t>MacBook Pro 16-inch, Apple M2 Pro Chip, 12C CPU, 19C GPU, 16GB UM, 512GB SSD - Space Grey</t>
  </si>
  <si>
    <t>MacBook Pro 16-inch, Apple M2 Pro Chip, 12C CPU, 19C GPU, 16GB UM, 512GB SSD - Silver</t>
  </si>
  <si>
    <t>MacBook Pro 16-inch, Apple M2 Pro Chip, 12C CPU, 19C GPU, 16GB UM, 1TB SSD - Space Grey</t>
  </si>
  <si>
    <t>MacBook Pro 16-inch, Apple M2 Pro Chip, 12C CPU, 19C GPU, 16GB UM, 1TB SSD - Silver</t>
  </si>
  <si>
    <t>MacBook Pro 16-inch, Apple M2 Max Chip, 12C CPU, 38C GPU, 32GB UM, 1TB SSD - Space Grey</t>
  </si>
  <si>
    <t>MacBook Pro 16-inch, Apple M2 Max Chip, 12C CPU, 38C GPU, 32GB UM, 1TB SSD - Silver</t>
  </si>
  <si>
    <t>Mac mini, Apple M2 chip, 8C CPU, 10C GPU, 8GB RAM, 256GB SSD - Silver</t>
  </si>
  <si>
    <t>Mac mini, Apple M2 chip, 8C CPU, 10C GPU, 8GB RAM, 512GB SSD - Silver</t>
  </si>
  <si>
    <t>Mac mini, Apple M2 Pro chip, 10C CPU, 16C GPU, 16GB RAM, 512GB SSD - Silver</t>
  </si>
  <si>
    <t>Mac Studio: Apple M2 Max chip with 12‑core CPU, 30‑core GPU, 32GB, 512GB SSD</t>
  </si>
  <si>
    <t>Mac Studio: Apple M2 Ultra chip with 24‑core CPU, 60‑core GPU, 64GB, 1TB SSD</t>
  </si>
  <si>
    <t>Mac Pro Tower M2 Ultra with 24-core CPU, 60-core GPU, 64GB, 1TB SSD storage</t>
  </si>
  <si>
    <t>Mac Pro Rack    M2 Ultra with 24-core CPU, 60-core GPU, 64GB, 1TB SSD storage</t>
  </si>
  <si>
    <t>iMac 24-inch 4.5K, Apple M1 chip, 8C CPU, 7C GPU, 8GB RAM, 256GB SSD - Silver</t>
  </si>
  <si>
    <t>iMac 24-inch 4.5K, Apple M1 chip, 8C CPU, 7C GPU, 8GB RAM, 256GB SSD - Blue</t>
  </si>
  <si>
    <t>iMac 24-inch 4.5K, Apple M1 chip, 8C CPU, 7C GPU, 8GB RAM, 256GB SSD - Green</t>
  </si>
  <si>
    <t>iMac 24-inch 4.5K, Apple M1 chip, 8C CPU, 7C GPU, 8GB RAM, 256GB SSD - Pink</t>
  </si>
  <si>
    <t>iMac 24-inch 4.5K, Apple M1 chip, 8C CPU, 8C GPU, 8GB RAM, 256GB SSD - Silver</t>
  </si>
  <si>
    <t>iMac 24-inch 4.5K, Apple M1 chip, 8C CPU, 8C GPU, 8GB RAM, 256GB SSD - Blue</t>
  </si>
  <si>
    <t>iMac 24-inch 4.5K, Apple M1 chip, 8C CPU, 8C GPU, 8GB RAM, 256GB SSD - Green</t>
  </si>
  <si>
    <t>iMac 24-inch 4.5K, Apple M1 chip, 8C CPU, 8C GPU, 8GB RAM, 256GB SSD - Pink</t>
  </si>
  <si>
    <t>iMac 24-inch 4.5K, Apple M1 chip, 8C CPU, 8C GPU, 8GB RAM, 512GB SSD - Silver</t>
  </si>
  <si>
    <t>iMac 24-inch 4.5K, Apple M1 chip, 8C CPU, 8C GPU, 8GB RAM, 512GB SSD - Blue</t>
  </si>
  <si>
    <t>iMac 24-inch 4.5K, Apple M1 chip, 8C CPU, 8C GPU, 8GB RAM, 512GB SSD - Green</t>
  </si>
  <si>
    <t>iMac 24-inch 4.5K, Apple M1 chip, 8C CPU, 8C GPU, 8GB RAM, 512GB SSD - Pink</t>
  </si>
  <si>
    <t>Apple 32-inch 6K Pro Display XDR - Standard glass (IRL)</t>
  </si>
  <si>
    <t>Apple 32-inch 6K Pro Display XDR - Nano-texture glass (IRL)</t>
  </si>
  <si>
    <t>Apple 32-inch 6K Pro Display XDR - Standard glass (UK)</t>
  </si>
  <si>
    <t>Apple 32-inch 6K Pro Display XDR - Nano-texture glass (UK)</t>
  </si>
  <si>
    <t>Apple 27-inch 5K Studio Display | Tilt Adjustable - Standard glass | (IRL)</t>
  </si>
  <si>
    <t>Apple 27-inch 5K Studio Display | Tilt &amp; Height Adjustable - Standard glass | (IRL)</t>
  </si>
  <si>
    <t>Apple 27-inch 5K Studio Display | Vesa - Standard glass (Stand not included) | (IRL)</t>
  </si>
  <si>
    <t>Apple 27-inch 5K Studio Display | Tilt Adjustable - Nano-texture glass | (IRL)</t>
  </si>
  <si>
    <t>Apple 27-inch 5K Studio Display | Tilt &amp; Height Adjustable - Nano-texture glass | (IRL)</t>
  </si>
  <si>
    <t>Apple 27-inch 5K Studio Display | Vesa - Nano-texture glass (Stand not included) | (IRL)</t>
  </si>
  <si>
    <t>Apple 27-inch 5K Studio Display | Tilt Adjustable - Standard glass | (UK)</t>
  </si>
  <si>
    <t>Apple 27-inch 5K Studio Display | Tilt &amp; Height Adjustable - Standard glass | (UK)</t>
  </si>
  <si>
    <t>Apple 27-inch 5K Studio Display | Vesa - Standard glass (Stand not included) | (UK)</t>
  </si>
  <si>
    <t>Apple 27-inch 5K Studio Display | Tilt Adjustable - Nano-texture glass | (UK)</t>
  </si>
  <si>
    <t>Apple 27-inch 5K Studio Display | Tilt &amp; Height Adjustable - Nano-texture glass | (UK)</t>
  </si>
  <si>
    <t>Apple 27-inch 5K Studio Display | Vesa - Nano-texture glass (Stand not included) | (UK)</t>
  </si>
  <si>
    <t>Apple Mac Pro Wheels Kit</t>
  </si>
  <si>
    <t>Apple Mac Pro Feet Kit</t>
  </si>
  <si>
    <t>Apple Pro Display XDR - VESA Mount Adapter</t>
  </si>
  <si>
    <t>Apple Pro Display XDR - Stand</t>
  </si>
  <si>
    <t>Apple Watch SE GPS 40mm Midnight Aluminium Case with Midnight Sport Band - Regular</t>
  </si>
  <si>
    <t>Apple Watch SE GPS 40mm Silver Aluminium Case with White Sport Band - Regular</t>
  </si>
  <si>
    <t>Apple Watch SE GPS 40mm Starlight Aluminium Case with Starlight Sport Band - Regular</t>
  </si>
  <si>
    <t>Apple Watch SE GPS 44mm Midnight Aluminium Case with Midnight Sport Band - Regular</t>
  </si>
  <si>
    <t>Apple Watch SE GPS 44mm Silver Aluminium Case with White Sport Band - Regular</t>
  </si>
  <si>
    <t>Apple Watch SE GPS 44mm Starlight Aluminium Case with Starlight Sport Band - Regular</t>
  </si>
  <si>
    <t>Apple Watch SE GPS + Cellular 40mm Midnight Aluminium Case with Midnight Sport Band - Regular</t>
  </si>
  <si>
    <t>Apple Watch SE GPS + Cellular 40mm Silver Aluminium Case with White Sport Band - Regular</t>
  </si>
  <si>
    <t>Apple Watch SE GPS + Cellular 40mm Starlight Aluminium Case with Starlight Sport Band - Regular</t>
  </si>
  <si>
    <t>Apple Watch SE GPS + Cellular 44mm Midnight Aluminium Case with Midnight Sport Band - Regular</t>
  </si>
  <si>
    <t>Apple Watch SE GPS + Cellular 44mm Silver Aluminium Case with White Sport Band - Regular</t>
  </si>
  <si>
    <t>Apple Watch SE GPS + Cellular 44mm Starlight Aluminium Case with Starlight Sport Band - Regular</t>
  </si>
  <si>
    <t>Apple Watch Series 8 GPS 41mm (PRODUCT)RED Aluminium Case with (PRODUCT)RED Sport Band - Regular</t>
  </si>
  <si>
    <t>Apple Watch Series 8 GPS 41mm Midnight Aluminium Case with Midnight Sport Band - Regular</t>
  </si>
  <si>
    <t>Apple Watch Series 8 GPS 41mm Silver Aluminium Case with White Sport Band - Regular</t>
  </si>
  <si>
    <t>Apple Watch Series 8 GPS 41mm Starlight Aluminium Case with Starlight Sport Band - Regular</t>
  </si>
  <si>
    <t>Apple Watch Series 8 GPS 45mm (PRODUCT)RED Aluminium Case with (PRODUCT)RED Sport Band - Regular</t>
  </si>
  <si>
    <t>Apple Watch Series 8 GPS 45mm Midnight Aluminium Case with Midnight Sport Band - Regular</t>
  </si>
  <si>
    <t>Apple Watch Series 8 GPS 45mm Silver Aluminium Case with White Sport Band - Regular</t>
  </si>
  <si>
    <t>Apple Watch Series 8 GPS 45mm Starlight Aluminium Case with Starlight Sport Band - Regular</t>
  </si>
  <si>
    <t>Apple Watch Series 8 GPS + Cellular 41mm (PRODUCT)RED Aluminium Case with (PRODUCT)RED Sport Band - Regular</t>
  </si>
  <si>
    <t>Apple Watch Series 8 GPS + Cellular 41mm Midnight Aluminium Case with Midnight Sport Band - Regular</t>
  </si>
  <si>
    <t>Apple Watch Series 8 GPS + Cellular 41mm Silver Aluminium Case with White Sport Band - Regular</t>
  </si>
  <si>
    <t>Apple Watch Series 8 GPS + Cellular 41mm Starlight Aluminium Case with Starlight Sport Band - Regular</t>
  </si>
  <si>
    <t>Apple Watch Series 8 GPS + Cellular 41mm Gold Stainless Steel Case with Starlight Sport Band - Regular</t>
  </si>
  <si>
    <t>Apple Watch Series 8 GPS + Cellular 41mm Graphite Stainless Steel Case with Midnight Sport Band - Regular</t>
  </si>
  <si>
    <t>Apple Watch Series 8 GPS + Cellular 41mm Silver Stainless Steel Case with Silver Milanese Loop</t>
  </si>
  <si>
    <t>Apple Watch Series 8 GPS + Cellular 41mm Silver Stainless Steel Case with White Sport Band - Regular</t>
  </si>
  <si>
    <t>Apple Watch Series 8 GPS + Cellular 41mm Graphite Stainless Steel Case with Graphite Milanese Loop</t>
  </si>
  <si>
    <t>Apple Watch Series 8 GPS + Cellular 41mm Gold Stainless Steel Case with Gold Milanese Loop</t>
  </si>
  <si>
    <t>Apple Watch Series 8 GPS + Cellular 45mm (PRODUCT)RED Aluminium Case with (PRODUCT)RED Sport Band - Regular</t>
  </si>
  <si>
    <t>Apple Watch Series 8 GPS + Cellular 45mm Midnight Aluminium Case with Midnight Sport Band - Regular</t>
  </si>
  <si>
    <t>Apple Watch Series 8 GPS + Cellular 45mm Silver Aluminium Case with White Sport Band - Regular</t>
  </si>
  <si>
    <t>Apple Watch Series 8 GPS + Cellular 45mm Starlight Aluminium Case with Starlight Sport Band - Regular</t>
  </si>
  <si>
    <t>Apple Watch Series 8 GPS + Cellular 45mm Gold Stainless Steel Case with Starlight Sport Band - Regular</t>
  </si>
  <si>
    <t>Apple Watch Series 8 GPS + Cellular 45mm Graphite Stainless Steel Case with Midnight Sport Band - Regular</t>
  </si>
  <si>
    <t>Apple Watch Series 8 GPS + Cellular 45mm Silver Stainless Steel Case with White Sport Band - Regular</t>
  </si>
  <si>
    <t>Apple Watch Series 8 GPS + Cellular 45mm Silver Stainless Steel Case with Silver Milanese Loop</t>
  </si>
  <si>
    <t>Apple Watch Series 8 GPS + Cellular 45mm Gold Stainless Steel Case with Gold Milanese Loop</t>
  </si>
  <si>
    <t>Apple Watch Series 8 GPS + Cellular 45mm Graphite Stainless Steel Case with Graphite Milanese Loop</t>
  </si>
  <si>
    <t>Apple Watch Ultra GPS + Cellular, 49mm Titanium Case with Black/Gray Trail Loop - M/L</t>
  </si>
  <si>
    <t>Apple Watch Ultra GPS + Cellular, 49mm Titanium Case with Black/Gray Trail Loop - S/M</t>
  </si>
  <si>
    <t>Apple Watch Ultra GPS + Cellular, 49mm Titanium Case with Blue/Gray Trail Loop - M/L</t>
  </si>
  <si>
    <t>Apple Watch Ultra GPS + Cellular, 49mm Titanium Case with Blue/Gray Trail Loop - S/M</t>
  </si>
  <si>
    <t>Apple Watch Ultra GPS + Cellular, 49mm Titanium Case with Green Alpine Loop - Large</t>
  </si>
  <si>
    <t>Apple Watch Ultra GPS + Cellular, 49mm Titanium Case with Green Alpine Loop - Medium</t>
  </si>
  <si>
    <t>Apple Watch Ultra GPS + Cellular, 49mm Titanium Case with Green Alpine Loop - Small</t>
  </si>
  <si>
    <t>Apple Watch Ultra GPS + Cellular, 49mm Titanium Case with Midnight Ocean Band</t>
  </si>
  <si>
    <t>Apple Watch Ultra GPS + Cellular, 49mm Titanium Case with Orange Alpine Loop - Large</t>
  </si>
  <si>
    <t>Apple Watch Ultra GPS + Cellular, 49mm Titanium Case with Orange Alpine Loop - Medium</t>
  </si>
  <si>
    <t>Apple Watch Ultra GPS + Cellular, 49mm Titanium Case with Orange Alpine Loop - Small</t>
  </si>
  <si>
    <t>Apple Watch Ultra GPS + Cellular, 49mm Titanium Case with Starlight Alpine Loop - Large</t>
  </si>
  <si>
    <t>Apple Watch Ultra GPS + Cellular, 49mm Titanium Case with Starlight Alpine Loop - Medium</t>
  </si>
  <si>
    <t>Apple Watch Ultra GPS + Cellular, 49mm Titanium Case with Starlight Alpine Loop - Small</t>
  </si>
  <si>
    <t>Apple Watch Ultra GPS + Cellular, 49mm Titanium Case with White Ocean Band</t>
  </si>
  <si>
    <t>Apple Watch Ultra GPS + Cellular, 49mm Titanium Case with Yellow Ocean Band</t>
  </si>
  <si>
    <t>Apple Watch Ultra GPS + Cellular, 49mm Titanium Case with Yellow/Beige Trail Loop - M/L</t>
  </si>
  <si>
    <t>Apple Watch Ultra GPS + Cellular, 49mm Titanium Case with Yellow/Beige Trail Loop - S/M</t>
  </si>
  <si>
    <t>Apple TV 4K Wi‑Fi 64GB</t>
  </si>
  <si>
    <t>Apple TV 4K Wi‑Fi + Ethernet 128GB</t>
  </si>
  <si>
    <t>Apple Siri Remote</t>
  </si>
  <si>
    <t>Apple Remote</t>
  </si>
  <si>
    <t>HomePod, Midnight</t>
  </si>
  <si>
    <t>Homepod, White</t>
  </si>
  <si>
    <t>Apple HomePod mini - Space Grey</t>
  </si>
  <si>
    <t>Apple HomePod mini - White</t>
  </si>
  <si>
    <t>Apple HomePod mini - Blue</t>
  </si>
  <si>
    <t>Apple HomePod mini - Orange</t>
  </si>
  <si>
    <t>Apple HomePod mini - Yellow</t>
  </si>
  <si>
    <t>Apple AirPods (3rd Gen) | MagSafe Charging Case</t>
  </si>
  <si>
    <t>Apple AirPods (3rd Gen) with Lightning Charging Case</t>
  </si>
  <si>
    <t>Apple AirPods (2nd Gen) with Charging Case</t>
  </si>
  <si>
    <t>Apple AirPods Pro (All New 2nd Gen)</t>
  </si>
  <si>
    <t>Apple AirPods Max - Space Grey</t>
  </si>
  <si>
    <t>Apple AirPods Max - Silver</t>
  </si>
  <si>
    <t>Apple AirPods Max - Sky Blue</t>
  </si>
  <si>
    <t>Apple AirPods Max - Pink</t>
  </si>
  <si>
    <t>Apple AirPods Max - Green</t>
  </si>
  <si>
    <t>Apple EarPods with Lightning Connector</t>
  </si>
  <si>
    <t>Apple Adapter Lightning to 3.5 mm Headphone Jack</t>
  </si>
  <si>
    <t>Apple Cable Lightning to 3.5 mm Audio Cable 1.2M - White</t>
  </si>
  <si>
    <t>Apple EarPods with 3.5mm Headphone Jack</t>
  </si>
  <si>
    <t>Apple Power Adapter 20W USB-C</t>
  </si>
  <si>
    <t>Apple Cable Charger USB-C to MagSafe for iPhone 13 | 12 series</t>
  </si>
  <si>
    <t>Apple Cable Charger USB-C to MagSafe Duo for iPhone 13 | 12 series and Apple Watch</t>
  </si>
  <si>
    <t>Apple Power Adapter 5W USB-A</t>
  </si>
  <si>
    <t>Apple Power Adapter 5W USB-A Folding Pins</t>
  </si>
  <si>
    <t>Apple Cable Lightning to USB-C 1M</t>
  </si>
  <si>
    <t>Apple Cable Lightning to USB-C 2M</t>
  </si>
  <si>
    <t>Apple Cable USB-C Woven 1M - White</t>
  </si>
  <si>
    <t>Apple Adapter USB-C to 3.5 mm Headphone Jack</t>
  </si>
  <si>
    <t>Apple Cable Lightning to 3.5 mm Audio Cable 1.2M - Black</t>
  </si>
  <si>
    <t>Apple Cable Lightning to USB-A 0.5M</t>
  </si>
  <si>
    <t>Apple Cable Lightning to USB-A 1M</t>
  </si>
  <si>
    <t>Apple Cable Lightning to USB-A 2M</t>
  </si>
  <si>
    <t>Apple Adapter Lightning to Micro USB</t>
  </si>
  <si>
    <t>Apple Adapter Lightning to VGA</t>
  </si>
  <si>
    <t>Apple Adapter Lightning to SD Card</t>
  </si>
  <si>
    <t>Apple Adapter Lightning to USB-A Camera</t>
  </si>
  <si>
    <t>Apple Adapter Lightning to USB-A 3.0 Camera USB</t>
  </si>
  <si>
    <t>Apple Adapter Lightning to Digital AV</t>
  </si>
  <si>
    <t>Apple Adapter World Travel Kit</t>
  </si>
  <si>
    <t>Apple Cable Dock Connector 30-pin to USB-A</t>
  </si>
  <si>
    <t>Apple Keyboard Case iPad 10.2-inch (9th Gen | 8th Gen | 7th Gen) Smart Folio | UK KB</t>
  </si>
  <si>
    <t>Apple Keyboard Case iPad Pro 11-inch (3rd|2nd Gen) | iPad Air 10.9-inch (5th|4th Gen) Smart Folio UK</t>
  </si>
  <si>
    <t>Apple Keyboard Case iPad Pro 12.9-inch (3rd | 4th | 5th Gen) Smart Folio | UK KB</t>
  </si>
  <si>
    <t>Apple Magic Keyboard iPad 10.9-inch (10th Gen) - White</t>
  </si>
  <si>
    <t>Apple Magic Keyboard iPad Pro 11-inch (4th, 3rd Gen) | iPad Air 10.9-inch (5th | 4th Gen) | UK KB - Black</t>
  </si>
  <si>
    <t>Apple Magic Keyboard iPad Pro 11-inch (4th, 3rd Gen) | iPad Air 10.9-inch (5th | 4th Gen) | UK KB - White</t>
  </si>
  <si>
    <t>Apple Magic Keyboard iPad Pro 12.9-inch (6th, 5th | 4th | 3rd Gen) | UK KB - Black</t>
  </si>
  <si>
    <t>Apple Magic Keyboard iPad Pro 12.9-inch (6th, 5th | 4th | 3rd Gen) | UK KB - White</t>
  </si>
  <si>
    <t xml:space="preserve">Apple Adapter USB-C to Apple Pencil </t>
  </si>
  <si>
    <t>Apple Pencil (New 1st Gen)</t>
  </si>
  <si>
    <t>Apple Tips Pencil (1st Gen | 2nd Gen) 4 x Pack</t>
  </si>
  <si>
    <t>Apple Pencil (2nd Gen)</t>
  </si>
  <si>
    <t>Apple Power Adapter 12W USB-A</t>
  </si>
  <si>
    <t>Apple Magic Mouse Multi-Touch Surface - White</t>
  </si>
  <si>
    <t>Apple Magic Trackpad Multi-Touch Surface - White</t>
  </si>
  <si>
    <t>Apple Magic Keyboard - Silver | UK</t>
  </si>
  <si>
    <t>Apple Magic Keyboard | Touch ID for Mac computers with Apple silicon - Silver | UK</t>
  </si>
  <si>
    <t>Apple Magic Keyboard | Touch ID | Numeric Keypad for Mac computers with Apple silicon - Silver | UK</t>
  </si>
  <si>
    <t>Apple Magic Keyboard with Numeric Keypad - Silver | UK</t>
  </si>
  <si>
    <t>Apple Magic Trackpad Multi-Touch Surface - Black</t>
  </si>
  <si>
    <t>Apple Magic Mouse Multi-Touch Surface - Black</t>
  </si>
  <si>
    <t>Apple Magic Keyboard | Touch ID | Num Keypad for Mac computers with Apple silicon - Black Keys | UK</t>
  </si>
  <si>
    <t>Apple Magic Keyboard | Touch ID | Num Keypad for Mac computers with Apple silicon - Black Keys | Int</t>
  </si>
  <si>
    <t>Apple Cable Thunderbolt 4 Pro 1.8M</t>
  </si>
  <si>
    <t>Apple Cable Thunderbolt 4 Pro 3M</t>
  </si>
  <si>
    <t>Apple SuperDrive USB-A - Silver</t>
  </si>
  <si>
    <t>Apple Polishing Cloth</t>
  </si>
  <si>
    <t>Apple Power Adapter 85W MagSafe 1</t>
  </si>
  <si>
    <t>Apple Power Adapter 60W MagSafe 1</t>
  </si>
  <si>
    <t>Apple Power Adapter 45W Magsafe 1</t>
  </si>
  <si>
    <t>Apple Power Adapter 85W MagSafe 2</t>
  </si>
  <si>
    <t>Apple Power Adapter 60W MagSafe 2</t>
  </si>
  <si>
    <t>Apple Power Adapter 45W MagSafe 2</t>
  </si>
  <si>
    <t>Apple Power Adapter 140W USB-C MagSafe 3</t>
  </si>
  <si>
    <t>Apple Adapter Power Extension Cable</t>
  </si>
  <si>
    <t>Apple Adapter USB-A to Ethernet</t>
  </si>
  <si>
    <t>Apple Adapter Mac Pro Security Lock</t>
  </si>
  <si>
    <t>Apple Adapter USB-C to Digital AV Multiport</t>
  </si>
  <si>
    <t>Apple Adapter USB-C to VGA Multiport</t>
  </si>
  <si>
    <t>Apple Adapter USB-C to USB-A</t>
  </si>
  <si>
    <t>Apple Adapter USB-C to SD Card</t>
  </si>
  <si>
    <t>Apple Adapter Thunderbolt to Gigabit Ethernet</t>
  </si>
  <si>
    <t>Apple Adapter Thunderbolt to FireWire</t>
  </si>
  <si>
    <t>Apple Cable Thunderbolt 3 USB-C 0.8M</t>
  </si>
  <si>
    <t>Apple Adapter MagSafe to MagSafe 2</t>
  </si>
  <si>
    <t>Apple Cable Thunderbolt 3 Pro 2M - Black</t>
  </si>
  <si>
    <t>Apple Cable Thunderbolt 2M</t>
  </si>
  <si>
    <t>Apple Cable Thunderbolt 0.5M</t>
  </si>
  <si>
    <t>Apple Power Adapter 30W USB-C</t>
  </si>
  <si>
    <t>Apple Power Adapter 35W Dual USB-C</t>
  </si>
  <si>
    <t>Apple Power Adapter 61W USB-C</t>
  </si>
  <si>
    <t>Apple Power Adapter 67W USB-C</t>
  </si>
  <si>
    <t xml:space="preserve">Apple Power Adaptor 70W USB-C </t>
  </si>
  <si>
    <t>Apple Power Adapter 96W USB-C</t>
  </si>
  <si>
    <t>Apple Adapter Thunderbolt 3 USB-C to Thunderbolt 2</t>
  </si>
  <si>
    <t>Apple Cable USB-C to MagSafe 3 2M</t>
  </si>
  <si>
    <t>Apple Cable USB-C 2M</t>
  </si>
  <si>
    <t>Apple Watch Magnetic Charger to USB-A 2M (Ltd)</t>
  </si>
  <si>
    <t>Apple Watch Magnetic Charger to USB-A 1M</t>
  </si>
  <si>
    <t>Apple Watch Magnetic Charger to USB-A 0.3M (Ltd)</t>
  </si>
  <si>
    <t>Apple Watch Magnetic Charging Dock with Lightning to USB-A Cable - White</t>
  </si>
  <si>
    <t>Apple Watch Magnetic Fast Charger to USB-C Cable 1M</t>
  </si>
  <si>
    <t>Apple Watch Magnetic Charger to USB-C 0.3M</t>
  </si>
  <si>
    <t>Apple Watch Magnetic Charger to USB-C 1M</t>
  </si>
  <si>
    <t>Beats Earphones Wireless Flex All Day - Black</t>
  </si>
  <si>
    <t>Beats Earphones Wireless Flex All Day - Yuzu Yellow</t>
  </si>
  <si>
    <t>Beats Earphones Wireless Flex All Day - Smoke Grey</t>
  </si>
  <si>
    <t>Beats Earphones Wireless Flex All Day - Flame Blue</t>
  </si>
  <si>
    <t>Beats Earphones Wireless Studio Buds Noise Cancelling - Black</t>
  </si>
  <si>
    <t>Beats Earphones Wireless Studio Buds Noise Cancelling - White</t>
  </si>
  <si>
    <t>Beats Earphones Wireless Studio Buds Noise Cancelling - Beats Red</t>
  </si>
  <si>
    <t>Beats Earphones Wireless Studio Buds Noise Cancelling - Ocean Blue</t>
  </si>
  <si>
    <t>Beats Earphones Wireless Studio Buds Noise Cancelling - Sunset Pink</t>
  </si>
  <si>
    <t>Beats Earphones Wireless Studio Buds Noise Cancelling - Moon Grey</t>
  </si>
  <si>
    <t>Beats Headphones Wireless Solo3 - Black</t>
  </si>
  <si>
    <t>Beats Headphones Wireless Solo3 - Rose Gold</t>
  </si>
  <si>
    <t>Beats Headphones Wireless Solo3 - Red</t>
  </si>
  <si>
    <t>Beats Headphones Wireless Studio3 Over Ear - Black | Red</t>
  </si>
  <si>
    <t>Beats Headphones Wireless Studio3 Over Ear - Midnight Black</t>
  </si>
  <si>
    <t>Beats Headphones Wireless Studio3 Over Ear - Shadow Grey</t>
  </si>
  <si>
    <t>Beats Headphones Wireless Studio3 Over Ear - Blue</t>
  </si>
  <si>
    <t>Beats Headphones Wireless Studio3 Over Ear - Matte Black</t>
  </si>
  <si>
    <t>Beats Headphones Wireless Studio3 Over Ear - Red</t>
  </si>
  <si>
    <t>Beats Headphones Wireless Studio3 Over Ear - White</t>
  </si>
  <si>
    <t>Beats Earphones Wireless Fit Pro - Beats Black</t>
  </si>
  <si>
    <t>Beats Earphones Wireless Fit Pro - Beats White</t>
  </si>
  <si>
    <t>Beats Earphones Wireless Fit Pro - Stone Purple</t>
  </si>
  <si>
    <t>Beats Earphones Wireless Fit Pro - Sage Grey</t>
  </si>
  <si>
    <t>Beats Earphones Wireless Powerbeats Pro - Black</t>
  </si>
  <si>
    <t>Beats Earphones Wireless Powerbeats Pro - Navy</t>
  </si>
  <si>
    <t>Beats Earphones Wireless Powerbeats Pro - Ivory</t>
  </si>
  <si>
    <t>Beats Earphones Wireless Powerbeats Pro - Cloud Pink</t>
  </si>
  <si>
    <t>Beats Earphones Wireless Powerbeats Pro - Glacier Blue</t>
  </si>
  <si>
    <t>Beats Earphones Wireless Powerbeats Pro - Lava Red</t>
  </si>
  <si>
    <t>Beats Cable RemoteTalk 1.2M</t>
  </si>
  <si>
    <t>Beats Cable Audio 1.2M</t>
  </si>
  <si>
    <t>Professional Recording (36-mths)</t>
  </si>
  <si>
    <t>TP-Link PoEGB 8 port Switch</t>
  </si>
  <si>
    <t>TP-Link PoEGB 24 port Switch</t>
  </si>
  <si>
    <t>TP-Link PoEGB 48 port Switch</t>
  </si>
  <si>
    <t xml:space="preserve">Yealink T33G (Progressive PoE Handset) </t>
  </si>
  <si>
    <t>Yealink T43U (Professional PoE Handset) / softcat</t>
  </si>
  <si>
    <t>Yealink SIP-T57W (Deluxe GB Handset) / softcat</t>
  </si>
  <si>
    <t>Yealink SIP-T46U (Executive GB PoE Handset) / softcat</t>
  </si>
  <si>
    <t>Yealink SIP-T48U (Deluxe GB PoE Handset) / softcat</t>
  </si>
  <si>
    <t>Yealink W73P (Professional DECT Handset/Base) / softcat</t>
  </si>
  <si>
    <t>Yealink T31G (Intermediate PoE Handset) / softcat</t>
  </si>
  <si>
    <t>Yealink T31P (Entry Level PoE Handset) / softcat</t>
  </si>
  <si>
    <t>IPHONE 15 128GB BLACK MTP03ZD/A</t>
  </si>
  <si>
    <t>IPHONE 15 128GB BLUE MTP43ZD/A</t>
  </si>
  <si>
    <t>IPHONE 15 128GB GREEN MTP53ZD/A</t>
  </si>
  <si>
    <t>IPHONE 15 128GB PINK MTP13ZD/A</t>
  </si>
  <si>
    <t>IPHONE 15 128GB YELLOW MTP23ZD/A</t>
  </si>
  <si>
    <t>IPHONE 15 256GB BLACK MTP63ZD/A</t>
  </si>
  <si>
    <t>IPHONE 15 256GB BLUE MTP93ZD/A</t>
  </si>
  <si>
    <t>IPHONE 15 256GB GREEN MTPA3ZD/A</t>
  </si>
  <si>
    <t>IPHONE 15 256GB PINK MTP73ZD/A</t>
  </si>
  <si>
    <t>IPHONE 15 256GB YELLOW MTP83ZD/A</t>
  </si>
  <si>
    <t>IPHONE 15 512GB BLACK MTPC3ZD/A</t>
  </si>
  <si>
    <t>IPHONE 15 512GB BLUE MTPG3ZD/A</t>
  </si>
  <si>
    <t>IPHONE 15 512GB GREEN MTPH3ZD/A</t>
  </si>
  <si>
    <t>IPHONE 15 512GB PINK MTPD3ZD/A</t>
  </si>
  <si>
    <t>IPHONE 15 512GB YELLOW MTPF3ZD/A</t>
  </si>
  <si>
    <t>IPHONE 15 PRO 128GB BLACK TITANIUM MTUV3ZD/A</t>
  </si>
  <si>
    <t>IPHONE 15 PRO 128GB BLUE TITANIUM MTV03ZD/A</t>
  </si>
  <si>
    <t>IPHONE 15 PRO 128GB NATURAL TITANIUM MTUX3ZD/A</t>
  </si>
  <si>
    <t>IPHONE 15 PRO 128GB WHITE TITANIUM MTUW3ZD/A</t>
  </si>
  <si>
    <t>IPHONE 15 PRO 256GB BLACK TITANIUM MTV13ZD/A</t>
  </si>
  <si>
    <t>IPHONE 15 PRO 256GB BLUE TITANIUM MTV63ZD/A</t>
  </si>
  <si>
    <t>IPHONE 15 PRO 256GB NATURAL TITANIUM MTV53ZD/A</t>
  </si>
  <si>
    <t>IPHONE 15 PRO 256GB WHITE TITANIUM MTV43ZD/A</t>
  </si>
  <si>
    <t>IPHONE 15 PRO MAX 256GB BLACK TITANIUM MU773ZD/A</t>
  </si>
  <si>
    <t>IPHONE 15 PRO MAX 256GB BLUE TITANIUM MU7A3ZD/A</t>
  </si>
  <si>
    <t>IPHONE 15 PRO MAX 256GB NATURAL TITANIUM MU793ZD/A</t>
  </si>
  <si>
    <t>IPHONE 15 PRO MAX 256GB WHITE TITANIUM MU783ZD/A</t>
  </si>
  <si>
    <t>IPHONE 15 PRO MAX 512GB BLACK TITANIUM MU7C3ZD/A</t>
  </si>
  <si>
    <t>IPHONE 15 PRO MAX 512GB BLUE TITANIUM MU7F3ZD/A</t>
  </si>
  <si>
    <t>IPHONE 15 PRO MAX 512GB NATURAL TITANIUM MU7E3ZD/A</t>
  </si>
  <si>
    <t>IPHONE 15 PRO MAX 512GB WHITE TITANIUM MU7D3ZD/A</t>
  </si>
  <si>
    <t>IPHONE 15 PLUS 128GB BLACK MU0Y3ZD/A</t>
  </si>
  <si>
    <t>IPHONE 15 PLUS 128GB BLUE MU163ZD/A</t>
  </si>
  <si>
    <t>IPHONE 15 PLUS 128GB GREEN MU173ZD/A</t>
  </si>
  <si>
    <t>IPHONE 15 PLUS 128GB PINK MU103ZD/A</t>
  </si>
  <si>
    <t>IPHONE 15 PLUS 128GB YELLOW MU123ZD/A</t>
  </si>
  <si>
    <t>IPHONE 15 PLUS 256GB BLACK MU183ZD/A</t>
  </si>
  <si>
    <t>IPHONE 15 PLUS 256GB BLUE MU1F3ZD/A</t>
  </si>
  <si>
    <t>IPHONE 15 PLUS 256GB GREEN MU1G3ZD/A</t>
  </si>
  <si>
    <t>IPHONE 15 PLUS 256GB PINK MU193ZD/A</t>
  </si>
  <si>
    <t>IPHONE 15 PLUS 256GB YELLOW MU1D3ZD/A</t>
  </si>
  <si>
    <t>IPHONE 15 PLUS 512GB BLACK MU1H3ZD/A</t>
  </si>
  <si>
    <t>IPHONE 15 PLUS 512GB BLUE MU1P3ZD/A</t>
  </si>
  <si>
    <t>IPHONE 15 PLUS 512GB GREEN MU1Q3ZD/A</t>
  </si>
  <si>
    <t>IPHONE 15 PLUS 512GB PINK MU1J3ZD/A</t>
  </si>
  <si>
    <t>IPHONE 15 PLUS 512GB YELLOW MU1M3ZD/A</t>
  </si>
  <si>
    <t>TP-Link TL-MR6400 (4G/LTE. 4 port 300Mbps WiFi)</t>
  </si>
  <si>
    <t>Cat S75 128GB Satellite</t>
  </si>
  <si>
    <t>Samsung A34 5G 128GB</t>
  </si>
  <si>
    <t>Samsung A34 5G 256GB</t>
  </si>
  <si>
    <t>O2_Ireland Plus</t>
  </si>
  <si>
    <t>VoIP Seat Advanced</t>
  </si>
  <si>
    <t>VoIP Seat Platinum</t>
  </si>
  <si>
    <r>
      <rPr>
        <b/>
        <sz val="5"/>
        <color theme="1"/>
        <rFont val="Helvetica"/>
        <family val="2"/>
      </rPr>
      <t xml:space="preserve">Important Information: </t>
    </r>
    <r>
      <rPr>
        <sz val="5"/>
        <color theme="1"/>
        <rFont val="Helvetica"/>
        <family val="2"/>
      </rPr>
      <t>All pricing is ex VAT and delivery charges may also be billed for specific goods.  *Termination charges will be paid on receipt of an invoice from the named business of this agreement, along with a copy of the network termination charge invoice showing the same value.  One-Off Charges may be billed prior to commencement of services.  All products and services included in this agreement remain the property of JDNetworks Ltd, until (A) Paid In full or (B) Fullfillment of this agreed contract and associated terms. We can only refund items that are returned unused and unopened.  Items that arrive faulty must be declared within 48hrs to be covered under DOA (Dead on Arrival) warranty exchanges.  Early termination fees may be applied and all invoices must be cleared prior to any services being released from our platform.  The monthly bill credit will be paid for the number of months shown or until the next available upgrade offered by JDNetworks.  Errors &amp; Ommissions excepted, see our terms of business at www.jdnetworks.co.uk/terms.  JDNetworks are not liable for any charges incurred from your current supplier for non cancellation of existing services.  All existing services that are not transferred to JDNetworks are the responsibilty of the customer to cancel with the supplier directly.  JDNetworks cannot cancel any services with or on behalf of any previous suppliers.</t>
    </r>
  </si>
  <si>
    <t>Tel No</t>
  </si>
  <si>
    <t>Hardware</t>
  </si>
  <si>
    <r>
      <t xml:space="preserve">By signing this document you the signatory have full authorisation for the named business on this agreement and accept that you have read the below </t>
    </r>
    <r>
      <rPr>
        <b/>
        <i/>
        <sz val="5"/>
        <color theme="1"/>
        <rFont val="Helvetica"/>
        <family val="2"/>
      </rPr>
      <t xml:space="preserve">Important Information </t>
    </r>
    <r>
      <rPr>
        <i/>
        <sz val="5"/>
        <color theme="1"/>
        <rFont val="Helvetica"/>
        <family val="2"/>
      </rPr>
      <t xml:space="preserve">and agreed to our full terms of business found at </t>
    </r>
  </si>
  <si>
    <t>Google Pixel 8 5G 128GB</t>
  </si>
  <si>
    <t>Google Pixel 8 5G 256GB</t>
  </si>
  <si>
    <t>Google Pixel 8 Pro 5G 128GB</t>
  </si>
  <si>
    <t>Samsung A14 128GB</t>
  </si>
  <si>
    <t>Samsung S21 FE 5G 128GB</t>
  </si>
  <si>
    <t>TCL 4042</t>
  </si>
  <si>
    <t>TP-Link Archer C7 - (UTG)</t>
  </si>
  <si>
    <t>TP-Link W9970 (ADSL/VDSL/WI-FI) - (UTG)</t>
  </si>
  <si>
    <t>Jabra Evolve 30 IIM</t>
  </si>
  <si>
    <t>Jabra Evolve 30 IIS</t>
  </si>
  <si>
    <t>Jabra2 65M</t>
  </si>
  <si>
    <t>Jabra2 65S</t>
  </si>
  <si>
    <t>Yealink T31P (Entry Level PoE Handset) / UTG</t>
  </si>
  <si>
    <t>Yealink T31G (Intermediate PoE Handset) / UTG</t>
  </si>
  <si>
    <t>Yealink SIP-T46U (Executive GB PoE Handset) / UTG</t>
  </si>
  <si>
    <t>Yealink SIP-T48U (Deluxe GB PoE Handset) / UTG</t>
  </si>
  <si>
    <t>Google Pixel 7 256GB</t>
  </si>
  <si>
    <t>OnePlus 12R 5G 256Gb</t>
  </si>
  <si>
    <t>OnePlus 12 5G 512Gb</t>
  </si>
  <si>
    <t>Samsung A05s 64Gb</t>
  </si>
  <si>
    <t>Samsung A25 5G 128GB</t>
  </si>
  <si>
    <t>Samsung Xcover 7 5G 128Gb</t>
  </si>
  <si>
    <t xml:space="preserve">Samsung Z Fold5 5G 256GB </t>
  </si>
  <si>
    <t>TCL 40 NXTPAPER 256GB</t>
  </si>
  <si>
    <t>Samsung Galaxy Tab S9 FE 10.9 128Gb WiFi X510</t>
  </si>
  <si>
    <t>Samsung Galaxy Tab S9 FE 10.9 128Gb 5G X516B</t>
  </si>
  <si>
    <t>Samsung Galaxy Tab S9 FE+ 12.0 128Gb WiFi X610</t>
  </si>
  <si>
    <t>Samsung Galaxy Tab S9 FE+ 12.4 128Gb 5G X616B</t>
  </si>
  <si>
    <t>Samsung Galaxy Tab S9 11 128gb wifi X710</t>
  </si>
  <si>
    <t>Samsung Galaxy Tab S9 11 128gb 5G X716B</t>
  </si>
  <si>
    <t>Samsung Galaxy Tab S9+ 12.4 256Gb wifi X810</t>
  </si>
  <si>
    <t>Samsung Galaxy Tab S9+ 12.4 256Gb 5G X816B</t>
  </si>
  <si>
    <t>Samsung Tab Active 5 128Gb LTE X306</t>
  </si>
  <si>
    <t>Unlimited Promo (new only)</t>
  </si>
  <si>
    <t>AIO-UTDP</t>
  </si>
  <si>
    <t>AIO-LU</t>
  </si>
  <si>
    <t>Mbb Unlimited</t>
  </si>
  <si>
    <t>Mbb Unlimited Promo (new Only)</t>
  </si>
  <si>
    <t>AIO-MBSHR</t>
  </si>
  <si>
    <t>AIO-MB1</t>
  </si>
  <si>
    <t>AIO-MB3</t>
  </si>
  <si>
    <t>AIO-MB10</t>
  </si>
  <si>
    <t>AIO-MB30</t>
  </si>
  <si>
    <t>AIO-MB50</t>
  </si>
  <si>
    <t>AIO-MB100</t>
  </si>
  <si>
    <t>Unlimited Resign</t>
  </si>
  <si>
    <t>Unlimited Promo (New Only)</t>
  </si>
  <si>
    <t>AIO-UP</t>
  </si>
  <si>
    <t>AIO-UTD</t>
  </si>
  <si>
    <t>SoGEA New (Install)</t>
  </si>
  <si>
    <t>VS23VUNL</t>
  </si>
  <si>
    <t>Voda_Share Unlimited</t>
  </si>
  <si>
    <t>VS23V5G</t>
  </si>
  <si>
    <t>VS23V10G</t>
  </si>
  <si>
    <t>VS23V20G</t>
  </si>
  <si>
    <t>VS23VS</t>
  </si>
  <si>
    <t>VS23VLU</t>
  </si>
  <si>
    <t>VS23DS</t>
  </si>
  <si>
    <t>Voda-Share 5Gb</t>
  </si>
  <si>
    <t>Voda-Share 10Gb</t>
  </si>
  <si>
    <t>Voda-Share 20Gb</t>
  </si>
  <si>
    <t>Voda_Share Voice</t>
  </si>
  <si>
    <t>Voda_Share Voice Low User</t>
  </si>
  <si>
    <t>VS23D1G</t>
  </si>
  <si>
    <t>VS23DUNL</t>
  </si>
  <si>
    <t>VS23D3G</t>
  </si>
  <si>
    <t>VS23D10G</t>
  </si>
  <si>
    <t>VS23D20G</t>
  </si>
  <si>
    <t>VS23SD25</t>
  </si>
  <si>
    <t>VS23SD50</t>
  </si>
  <si>
    <t>VS23SD75</t>
  </si>
  <si>
    <t>VS23SD100</t>
  </si>
  <si>
    <t>VS23SD250</t>
  </si>
  <si>
    <t>VS23SD500</t>
  </si>
  <si>
    <t>VS23SD1T</t>
  </si>
  <si>
    <t>VS23SD2T</t>
  </si>
  <si>
    <t>VS23SD5T</t>
  </si>
  <si>
    <t>VS23TU3G</t>
  </si>
  <si>
    <t>VS23TU5G</t>
  </si>
  <si>
    <t>VS23TU10G</t>
  </si>
  <si>
    <t>VS23TU20G</t>
  </si>
  <si>
    <t>VS23100IS</t>
  </si>
  <si>
    <t>VS23I100M</t>
  </si>
  <si>
    <t>VS23I500M</t>
  </si>
  <si>
    <t>VS23I1000M</t>
  </si>
  <si>
    <t>VS23ISMS</t>
  </si>
  <si>
    <t>VS23WWR250MB</t>
  </si>
  <si>
    <t>VS23WWR500MB</t>
  </si>
  <si>
    <t>VS23WWR1GB</t>
  </si>
  <si>
    <t>O2 Unlimited (New &amp; Resign)</t>
  </si>
  <si>
    <t>O2_Unlimited (New &amp; Resign)</t>
  </si>
  <si>
    <t>O2_Unlimited plus UK to EU (New &amp; Resign)</t>
  </si>
  <si>
    <t>Samsung Galaxy Tab A9+ 11.0 64GB 5G LTE X216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</si>
</sst>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F800]dddd\,\ mmmm\ dd\,\ yyyy"/>
  </numFmts>
  <fonts count="32">
    <font>
      <sz val="12"/>
      <color theme="1"/>
      <name val="Calibri"/>
      <family val="2"/>
      <scheme val="minor"/>
    </font>
    <font>
      <b/>
      <sz val="8"/>
      <color theme="1"/>
      <name val="Helvetica"/>
      <family val="2"/>
    </font>
    <font>
      <sz val="8"/>
      <color theme="1"/>
      <name val="Helvetica"/>
      <family val="2"/>
    </font>
    <font>
      <sz val="8"/>
      <color theme="0"/>
      <name val="Helvetica"/>
      <family val="2"/>
    </font>
    <font>
      <sz val="7.5"/>
      <color theme="1"/>
      <name val="Helvetica"/>
      <family val="2"/>
    </font>
    <font>
      <i/>
      <sz val="8"/>
      <color theme="1"/>
      <name val="Helvetica"/>
      <family val="2"/>
    </font>
    <font>
      <i/>
      <sz val="6"/>
      <color theme="1"/>
      <name val="Helvetica"/>
      <family val="2"/>
    </font>
    <font>
      <sz val="8"/>
      <color rgb="FFFF0000"/>
      <name val="Helvetica"/>
      <family val="2"/>
    </font>
    <font>
      <u/>
      <sz val="12"/>
      <color theme="10"/>
      <name val="Calibri"/>
      <family val="2"/>
      <scheme val="minor"/>
    </font>
    <font>
      <u/>
      <sz val="8"/>
      <color theme="10"/>
      <name val="Helvetica"/>
      <family val="2"/>
    </font>
    <font>
      <sz val="9"/>
      <color theme="1"/>
      <name val="Helvetica"/>
      <family val="2"/>
    </font>
    <font>
      <b/>
      <sz val="9"/>
      <color theme="1"/>
      <name val="Helvetica"/>
      <family val="2"/>
    </font>
    <font>
      <sz val="9"/>
      <name val="Helvetica"/>
      <family val="2"/>
    </font>
    <font>
      <sz val="9"/>
      <color rgb="FF3C3C3B"/>
      <name val="Helvetica"/>
      <family val="2"/>
    </font>
    <font>
      <sz val="8"/>
      <name val="Arial"/>
      <family val="2"/>
    </font>
    <font>
      <sz val="9"/>
      <color rgb="FF67236A"/>
      <name val="Helvetica"/>
      <family val="2"/>
    </font>
    <font>
      <b/>
      <i/>
      <sz val="9"/>
      <color theme="1"/>
      <name val="Helvetica"/>
      <family val="2"/>
    </font>
    <font>
      <b/>
      <i/>
      <sz val="8"/>
      <color theme="1"/>
      <name val="Helvetica"/>
      <family val="2"/>
    </font>
    <font>
      <sz val="9"/>
      <color rgb="FF000000"/>
      <name val="Helvetica"/>
      <family val="2"/>
    </font>
    <font>
      <sz val="8"/>
      <name val="Calibri"/>
      <family val="2"/>
      <scheme val="minor"/>
    </font>
    <font>
      <sz val="8"/>
      <name val="Helvetica"/>
      <family val="2"/>
    </font>
    <font>
      <i/>
      <sz val="8"/>
      <color theme="1"/>
      <name val="Calibri"/>
      <family val="2"/>
      <scheme val="minor"/>
    </font>
    <font>
      <sz val="11"/>
      <color theme="1"/>
      <name val="Arial"/>
      <family val="2"/>
    </font>
    <font>
      <sz val="12"/>
      <color theme="1"/>
      <name val="Calibri"/>
      <family val="2"/>
      <scheme val="minor"/>
    </font>
    <font>
      <i/>
      <sz val="11"/>
      <color theme="1"/>
      <name val="Arial"/>
      <family val="2"/>
    </font>
    <font>
      <sz val="11"/>
      <name val="Arial"/>
      <family val="2"/>
    </font>
    <font>
      <sz val="5"/>
      <color theme="1"/>
      <name val="Helvetica"/>
      <family val="2"/>
    </font>
    <font>
      <b/>
      <sz val="5"/>
      <color theme="1"/>
      <name val="Helvetica"/>
      <family val="2"/>
    </font>
    <font>
      <b/>
      <sz val="8"/>
      <color rgb="FFFF0000"/>
      <name val="Helvetica"/>
      <family val="2"/>
    </font>
    <font>
      <b/>
      <sz val="7"/>
      <color theme="0"/>
      <name val="Helvetica"/>
      <family val="2"/>
    </font>
    <font>
      <i/>
      <sz val="5"/>
      <color theme="1"/>
      <name val="Helvetica"/>
      <family val="2"/>
    </font>
    <font>
      <b/>
      <i/>
      <sz val="5"/>
      <color theme="1"/>
      <name val="Helvetica"/>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2CC"/>
        <bgColor rgb="FF000000"/>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44" fontId="23" fillId="0" borderId="0" applyFont="0" applyFill="0" applyBorder="0" applyAlignment="0" applyProtection="0"/>
  </cellStyleXfs>
  <cellXfs count="193">
    <xf numFmtId="0" fontId="0" fillId="0" borderId="0" xfId="0"/>
    <xf numFmtId="0" fontId="1" fillId="2" borderId="0" xfId="0" applyFont="1" applyFill="1" applyAlignment="1">
      <alignment horizontal="left" vertical="center"/>
    </xf>
    <xf numFmtId="0" fontId="2" fillId="3" borderId="4" xfId="0" applyFont="1" applyFill="1" applyBorder="1" applyAlignment="1" applyProtection="1">
      <alignment horizontal="center" vertical="center"/>
      <protection locked="0"/>
    </xf>
    <xf numFmtId="0" fontId="1" fillId="2" borderId="0" xfId="0" applyFont="1" applyFill="1" applyAlignment="1">
      <alignment vertical="center"/>
    </xf>
    <xf numFmtId="0" fontId="2" fillId="2" borderId="0" xfId="0" applyFont="1" applyFill="1" applyAlignment="1">
      <alignment horizontal="left" vertical="center"/>
    </xf>
    <xf numFmtId="0" fontId="2" fillId="4" borderId="4" xfId="0" applyFont="1" applyFill="1" applyBorder="1" applyAlignment="1" applyProtection="1">
      <alignment horizontal="center" vertical="center"/>
      <protection locked="0"/>
    </xf>
    <xf numFmtId="164" fontId="2" fillId="4" borderId="4" xfId="0" applyNumberFormat="1" applyFont="1" applyFill="1" applyBorder="1" applyAlignment="1" applyProtection="1">
      <alignment horizontal="center" vertical="center"/>
      <protection locked="0"/>
    </xf>
    <xf numFmtId="0" fontId="2" fillId="2" borderId="0" xfId="0" applyFont="1" applyFill="1" applyAlignment="1">
      <alignment vertical="center"/>
    </xf>
    <xf numFmtId="164" fontId="2" fillId="3" borderId="4" xfId="0" applyNumberFormat="1" applyFont="1" applyFill="1" applyBorder="1" applyAlignment="1" applyProtection="1">
      <alignment horizontal="center" vertical="center"/>
      <protection locked="0"/>
    </xf>
    <xf numFmtId="164" fontId="4" fillId="4" borderId="4" xfId="0" applyNumberFormat="1" applyFont="1" applyFill="1" applyBorder="1" applyAlignment="1" applyProtection="1">
      <alignment horizontal="center" vertical="center"/>
      <protection locked="0"/>
    </xf>
    <xf numFmtId="0" fontId="10" fillId="0" borderId="0" xfId="0" applyFont="1"/>
    <xf numFmtId="0" fontId="10" fillId="2" borderId="0" xfId="0" applyFont="1" applyFill="1"/>
    <xf numFmtId="0" fontId="0" fillId="2" borderId="0" xfId="0" applyFill="1"/>
    <xf numFmtId="0" fontId="11" fillId="2" borderId="0" xfId="0" applyFont="1" applyFill="1"/>
    <xf numFmtId="0" fontId="2" fillId="2" borderId="4" xfId="0" applyFont="1" applyFill="1" applyBorder="1" applyAlignment="1">
      <alignment vertical="center"/>
    </xf>
    <xf numFmtId="164" fontId="2" fillId="2" borderId="4" xfId="0" applyNumberFormat="1" applyFont="1" applyFill="1" applyBorder="1" applyAlignment="1">
      <alignment horizontal="left" vertical="center"/>
    </xf>
    <xf numFmtId="0" fontId="2" fillId="2" borderId="1" xfId="0" applyFont="1" applyFill="1" applyBorder="1" applyAlignment="1">
      <alignment vertical="center"/>
    </xf>
    <xf numFmtId="0" fontId="2" fillId="2" borderId="4" xfId="0" applyFont="1" applyFill="1" applyBorder="1" applyAlignment="1">
      <alignment horizontal="left" vertical="center"/>
    </xf>
    <xf numFmtId="0" fontId="2" fillId="2" borderId="4" xfId="0" applyFont="1" applyFill="1" applyBorder="1" applyAlignment="1">
      <alignment vertical="center" wrapText="1"/>
    </xf>
    <xf numFmtId="0" fontId="2" fillId="2" borderId="0" xfId="0" applyFont="1" applyFill="1" applyAlignment="1">
      <alignment vertical="center" wrapText="1"/>
    </xf>
    <xf numFmtId="164" fontId="2" fillId="2" borderId="0" xfId="0" applyNumberFormat="1" applyFont="1" applyFill="1" applyAlignment="1">
      <alignment horizontal="left" vertical="center"/>
    </xf>
    <xf numFmtId="0" fontId="2" fillId="2" borderId="4" xfId="0" quotePrefix="1" applyFont="1" applyFill="1" applyBorder="1" applyAlignment="1">
      <alignment vertical="center"/>
    </xf>
    <xf numFmtId="0" fontId="10" fillId="2" borderId="1" xfId="0" applyFont="1" applyFill="1" applyBorder="1" applyAlignment="1">
      <alignment horizontal="left" vertical="center"/>
    </xf>
    <xf numFmtId="0" fontId="10" fillId="2" borderId="4" xfId="0" applyFont="1" applyFill="1" applyBorder="1" applyAlignment="1">
      <alignment vertical="center"/>
    </xf>
    <xf numFmtId="0" fontId="12" fillId="2" borderId="4" xfId="0" applyFont="1" applyFill="1" applyBorder="1" applyAlignment="1">
      <alignment vertical="center" wrapText="1"/>
    </xf>
    <xf numFmtId="0" fontId="10" fillId="2" borderId="0" xfId="0" applyFont="1" applyFill="1" applyAlignment="1">
      <alignment vertical="center"/>
    </xf>
    <xf numFmtId="0" fontId="11" fillId="2" borderId="0" xfId="0" applyFont="1" applyFill="1" applyAlignment="1">
      <alignment horizontal="left"/>
    </xf>
    <xf numFmtId="0" fontId="10" fillId="2" borderId="0" xfId="0" applyFont="1" applyFill="1" applyAlignment="1">
      <alignment horizontal="left"/>
    </xf>
    <xf numFmtId="0" fontId="10" fillId="2" borderId="4" xfId="0" applyFont="1" applyFill="1" applyBorder="1" applyAlignment="1">
      <alignment horizontal="left" vertical="center"/>
    </xf>
    <xf numFmtId="8" fontId="10" fillId="2" borderId="4" xfId="0" applyNumberFormat="1" applyFont="1" applyFill="1" applyBorder="1" applyAlignment="1">
      <alignment horizontal="left" vertical="center"/>
    </xf>
    <xf numFmtId="0" fontId="0" fillId="2" borderId="0" xfId="0" applyFill="1" applyAlignment="1">
      <alignment vertical="center"/>
    </xf>
    <xf numFmtId="0" fontId="16" fillId="2" borderId="0" xfId="0" applyFont="1" applyFill="1"/>
    <xf numFmtId="164" fontId="0" fillId="0" borderId="0" xfId="0" applyNumberFormat="1"/>
    <xf numFmtId="165" fontId="0" fillId="0" borderId="0" xfId="0" applyNumberFormat="1"/>
    <xf numFmtId="0" fontId="2" fillId="2" borderId="1" xfId="0" applyFont="1" applyFill="1" applyBorder="1" applyAlignment="1">
      <alignment horizontal="left" vertical="center"/>
    </xf>
    <xf numFmtId="0" fontId="10" fillId="2" borderId="1" xfId="0" applyFont="1" applyFill="1" applyBorder="1" applyAlignment="1">
      <alignment vertical="center"/>
    </xf>
    <xf numFmtId="0" fontId="14" fillId="2" borderId="0" xfId="0" applyFont="1" applyFill="1" applyAlignment="1">
      <alignment vertical="top" wrapText="1"/>
    </xf>
    <xf numFmtId="164" fontId="10" fillId="2" borderId="4" xfId="0" applyNumberFormat="1" applyFont="1" applyFill="1" applyBorder="1" applyAlignment="1">
      <alignment horizontal="left" vertical="center"/>
    </xf>
    <xf numFmtId="0" fontId="10" fillId="0" borderId="0" xfId="0" applyFont="1" applyAlignment="1">
      <alignment horizontal="left"/>
    </xf>
    <xf numFmtId="0" fontId="10" fillId="0" borderId="4" xfId="0" applyFont="1" applyBorder="1" applyAlignment="1">
      <alignment horizontal="left"/>
    </xf>
    <xf numFmtId="164" fontId="10" fillId="0" borderId="0" xfId="0" applyNumberFormat="1" applyFont="1" applyAlignment="1">
      <alignment horizontal="right"/>
    </xf>
    <xf numFmtId="164" fontId="10" fillId="2" borderId="4" xfId="0" applyNumberFormat="1" applyFont="1" applyFill="1" applyBorder="1" applyAlignment="1">
      <alignment horizontal="right" vertical="center"/>
    </xf>
    <xf numFmtId="164" fontId="10" fillId="0" borderId="4" xfId="0" applyNumberFormat="1" applyFont="1" applyBorder="1" applyAlignment="1">
      <alignment horizontal="right"/>
    </xf>
    <xf numFmtId="44" fontId="18" fillId="0" borderId="4" xfId="0" applyNumberFormat="1" applyFont="1" applyBorder="1" applyAlignment="1">
      <alignment horizontal="left" indent="1"/>
    </xf>
    <xf numFmtId="0" fontId="2" fillId="3" borderId="4" xfId="0" applyFont="1" applyFill="1" applyBorder="1" applyAlignment="1" applyProtection="1">
      <alignment horizontal="left" vertical="center" indent="1"/>
      <protection locked="0"/>
    </xf>
    <xf numFmtId="0" fontId="5" fillId="4" borderId="4" xfId="0" applyFont="1" applyFill="1" applyBorder="1" applyAlignment="1" applyProtection="1">
      <alignment horizontal="center" vertical="center"/>
      <protection locked="0"/>
    </xf>
    <xf numFmtId="0" fontId="0" fillId="0" borderId="0" xfId="0" applyAlignment="1">
      <alignment vertical="center"/>
    </xf>
    <xf numFmtId="0" fontId="1"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 fillId="2" borderId="0" xfId="0" applyFont="1" applyFill="1" applyAlignment="1">
      <alignment horizontal="right" vertical="center" indent="2"/>
    </xf>
    <xf numFmtId="0" fontId="2" fillId="2" borderId="0" xfId="0" applyFont="1" applyFill="1" applyAlignment="1">
      <alignment horizontal="right" vertical="center" indent="2"/>
    </xf>
    <xf numFmtId="0" fontId="11" fillId="2" borderId="0" xfId="0" applyFont="1" applyFill="1" applyAlignment="1">
      <alignment horizontal="left" vertical="center"/>
    </xf>
    <xf numFmtId="0" fontId="2" fillId="2" borderId="0" xfId="0" applyFont="1" applyFill="1" applyAlignment="1">
      <alignment horizontal="right" vertical="center" indent="1"/>
    </xf>
    <xf numFmtId="0" fontId="2" fillId="2" borderId="0" xfId="0" applyFont="1" applyFill="1" applyAlignment="1">
      <alignment horizontal="center" vertical="center"/>
    </xf>
    <xf numFmtId="0" fontId="1" fillId="2" borderId="0" xfId="0" applyFont="1" applyFill="1" applyAlignment="1">
      <alignment horizontal="right" vertical="center"/>
    </xf>
    <xf numFmtId="0" fontId="6" fillId="2" borderId="0" xfId="0" applyFont="1" applyFill="1" applyAlignment="1">
      <alignment horizontal="right" vertical="center"/>
    </xf>
    <xf numFmtId="0" fontId="3"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wrapText="1"/>
    </xf>
    <xf numFmtId="0" fontId="2" fillId="3" borderId="4"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2" fillId="4" borderId="4" xfId="0" applyFont="1" applyFill="1" applyBorder="1" applyAlignment="1">
      <alignment horizontal="center" vertical="center"/>
    </xf>
    <xf numFmtId="164" fontId="1" fillId="2" borderId="0" xfId="0" applyNumberFormat="1" applyFont="1" applyFill="1" applyAlignment="1">
      <alignment horizontal="center" vertical="center"/>
    </xf>
    <xf numFmtId="164" fontId="1" fillId="5" borderId="4" xfId="0" applyNumberFormat="1" applyFont="1" applyFill="1" applyBorder="1" applyAlignment="1">
      <alignment horizontal="center" vertical="center"/>
    </xf>
    <xf numFmtId="164" fontId="2" fillId="2" borderId="0" xfId="0" applyNumberFormat="1" applyFont="1" applyFill="1" applyAlignment="1">
      <alignment horizontal="center"/>
    </xf>
    <xf numFmtId="164" fontId="4" fillId="3" borderId="4"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5" fillId="2" borderId="0" xfId="0" applyFont="1" applyFill="1" applyAlignment="1">
      <alignment horizontal="center" vertical="center"/>
    </xf>
    <xf numFmtId="164" fontId="2" fillId="2" borderId="0" xfId="0" applyNumberFormat="1" applyFont="1" applyFill="1" applyAlignment="1">
      <alignment horizontal="center" vertical="center"/>
    </xf>
    <xf numFmtId="0" fontId="1" fillId="0" borderId="0" xfId="0" applyFont="1" applyAlignment="1">
      <alignment horizontal="center" vertical="center"/>
    </xf>
    <xf numFmtId="0" fontId="2" fillId="3" borderId="4" xfId="0" applyFont="1" applyFill="1" applyBorder="1" applyAlignment="1">
      <alignment horizontal="left" vertical="center"/>
    </xf>
    <xf numFmtId="0" fontId="6" fillId="2" borderId="0" xfId="0" applyFont="1" applyFill="1" applyAlignment="1">
      <alignment horizontal="left" vertical="center" indent="1"/>
    </xf>
    <xf numFmtId="0" fontId="2" fillId="0" borderId="0" xfId="0" applyFont="1" applyAlignment="1">
      <alignment horizontal="right" vertical="center" indent="1"/>
    </xf>
    <xf numFmtId="164" fontId="6" fillId="2" borderId="0" xfId="0" applyNumberFormat="1" applyFont="1" applyFill="1" applyAlignment="1">
      <alignment horizontal="left" vertical="center" indent="1"/>
    </xf>
    <xf numFmtId="0" fontId="7" fillId="2" borderId="0" xfId="0" applyFont="1" applyFill="1" applyAlignment="1">
      <alignment horizontal="right" vertical="center" indent="1"/>
    </xf>
    <xf numFmtId="0" fontId="20" fillId="2" borderId="0" xfId="0" applyFont="1" applyFill="1" applyAlignment="1">
      <alignment horizontal="right" vertical="center" indent="1"/>
    </xf>
    <xf numFmtId="164" fontId="2" fillId="2" borderId="0" xfId="0" applyNumberFormat="1" applyFont="1" applyFill="1" applyAlignment="1">
      <alignment vertical="center"/>
    </xf>
    <xf numFmtId="0" fontId="7" fillId="2" borderId="0" xfId="0" applyFont="1" applyFill="1" applyAlignment="1">
      <alignment vertical="center"/>
    </xf>
    <xf numFmtId="0" fontId="0" fillId="2" borderId="0" xfId="0" applyFill="1" applyAlignment="1">
      <alignment horizontal="right" vertical="center" indent="1"/>
    </xf>
    <xf numFmtId="0" fontId="0" fillId="0" borderId="0" xfId="0" applyAlignment="1">
      <alignment horizontal="right" vertical="center" indent="1"/>
    </xf>
    <xf numFmtId="164" fontId="1" fillId="2" borderId="0" xfId="0" applyNumberFormat="1" applyFont="1" applyFill="1" applyAlignment="1">
      <alignment vertical="center"/>
    </xf>
    <xf numFmtId="0" fontId="1" fillId="3" borderId="8" xfId="0" applyFont="1" applyFill="1" applyBorder="1" applyAlignment="1">
      <alignment horizontal="left" vertical="center"/>
    </xf>
    <xf numFmtId="0" fontId="2" fillId="3" borderId="9" xfId="0" applyFont="1" applyFill="1" applyBorder="1" applyAlignment="1">
      <alignment horizontal="left" vertical="center"/>
    </xf>
    <xf numFmtId="0" fontId="6" fillId="2" borderId="0" xfId="0" applyFont="1" applyFill="1" applyAlignment="1">
      <alignment vertical="center"/>
    </xf>
    <xf numFmtId="0" fontId="21" fillId="2" borderId="0" xfId="0" applyFont="1" applyFill="1" applyAlignment="1">
      <alignment horizontal="right" vertical="center"/>
    </xf>
    <xf numFmtId="0" fontId="1" fillId="3" borderId="4" xfId="0" applyFont="1" applyFill="1" applyBorder="1" applyAlignment="1">
      <alignment horizontal="left" vertical="center"/>
    </xf>
    <xf numFmtId="0" fontId="1" fillId="0" borderId="0" xfId="0" applyFont="1" applyAlignment="1">
      <alignment horizontal="left" vertical="center"/>
    </xf>
    <xf numFmtId="164" fontId="22"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left" vertical="center" wrapText="1"/>
    </xf>
    <xf numFmtId="164" fontId="22" fillId="0" borderId="0" xfId="0" applyNumberFormat="1" applyFont="1" applyAlignment="1">
      <alignment horizontal="right" vertical="center" wrapText="1"/>
    </xf>
    <xf numFmtId="164" fontId="22" fillId="0" borderId="0" xfId="0" applyNumberFormat="1" applyFont="1" applyAlignment="1">
      <alignment horizontal="right"/>
    </xf>
    <xf numFmtId="0" fontId="22" fillId="0" borderId="0" xfId="0" applyFont="1" applyAlignment="1">
      <alignment horizontal="left"/>
    </xf>
    <xf numFmtId="164" fontId="22" fillId="0" borderId="0" xfId="2" applyNumberFormat="1" applyFont="1" applyFill="1" applyBorder="1" applyAlignment="1">
      <alignment horizontal="right" vertical="center"/>
    </xf>
    <xf numFmtId="164" fontId="22" fillId="0" borderId="0" xfId="2" applyNumberFormat="1" applyFont="1" applyFill="1" applyBorder="1" applyAlignment="1" applyProtection="1">
      <alignment horizontal="right"/>
    </xf>
    <xf numFmtId="44" fontId="24" fillId="0" borderId="0" xfId="2" applyFont="1" applyFill="1" applyBorder="1" applyAlignment="1" applyProtection="1">
      <alignment horizontal="left"/>
    </xf>
    <xf numFmtId="164" fontId="24" fillId="0" borderId="0" xfId="2" applyNumberFormat="1" applyFont="1" applyFill="1" applyBorder="1" applyAlignment="1" applyProtection="1">
      <alignment horizontal="right" vertical="center"/>
    </xf>
    <xf numFmtId="164" fontId="22" fillId="0" borderId="0" xfId="2" applyNumberFormat="1" applyFont="1" applyFill="1" applyBorder="1" applyAlignment="1">
      <alignment horizontal="right"/>
    </xf>
    <xf numFmtId="0" fontId="28" fillId="2" borderId="0" xfId="0" applyFont="1" applyFill="1" applyAlignment="1">
      <alignment vertical="center" wrapText="1"/>
    </xf>
    <xf numFmtId="0" fontId="28" fillId="2" borderId="7" xfId="0" applyFont="1" applyFill="1" applyBorder="1" applyAlignment="1">
      <alignment vertical="center" wrapText="1"/>
    </xf>
    <xf numFmtId="0" fontId="28" fillId="2" borderId="0" xfId="0" applyFont="1" applyFill="1" applyAlignment="1">
      <alignment wrapText="1"/>
    </xf>
    <xf numFmtId="0" fontId="28" fillId="0" borderId="0" xfId="0" applyFont="1" applyAlignment="1">
      <alignment vertical="center" wrapText="1"/>
    </xf>
    <xf numFmtId="0" fontId="10" fillId="3" borderId="4" xfId="0" applyFont="1" applyFill="1" applyBorder="1" applyAlignment="1">
      <alignment horizontal="center" vertical="center"/>
    </xf>
    <xf numFmtId="0" fontId="6" fillId="2" borderId="0" xfId="0" applyFont="1" applyFill="1" applyAlignment="1">
      <alignment horizontal="right" vertical="top" wrapText="1"/>
    </xf>
    <xf numFmtId="0" fontId="22" fillId="0" borderId="0" xfId="0" applyFont="1" applyAlignment="1">
      <alignment horizontal="left" vertical="top" wrapText="1"/>
    </xf>
    <xf numFmtId="0" fontId="22" fillId="0" borderId="0" xfId="0" applyFont="1" applyAlignment="1">
      <alignment horizontal="right" vertical="center"/>
    </xf>
    <xf numFmtId="164" fontId="25" fillId="0" borderId="0" xfId="0" applyNumberFormat="1" applyFont="1" applyAlignment="1">
      <alignment horizontal="right" vertical="center"/>
    </xf>
    <xf numFmtId="164" fontId="25" fillId="0" borderId="0" xfId="0" applyNumberFormat="1" applyFont="1" applyAlignment="1">
      <alignment horizontal="right"/>
    </xf>
    <xf numFmtId="6" fontId="22" fillId="0" borderId="0" xfId="0" applyNumberFormat="1" applyFont="1" applyAlignment="1">
      <alignment horizontal="right" vertical="top" wrapText="1"/>
    </xf>
    <xf numFmtId="0" fontId="25" fillId="0" borderId="0" xfId="0" applyFont="1" applyAlignment="1">
      <alignment horizontal="left" vertical="center"/>
    </xf>
    <xf numFmtId="0" fontId="10" fillId="0" borderId="4" xfId="0" applyFont="1" applyBorder="1"/>
    <xf numFmtId="0" fontId="10" fillId="0" borderId="15" xfId="0" applyFont="1" applyBorder="1" applyAlignment="1">
      <alignment horizontal="left"/>
    </xf>
    <xf numFmtId="164" fontId="10" fillId="0" borderId="15" xfId="0" applyNumberFormat="1" applyFont="1" applyBorder="1" applyAlignment="1">
      <alignment horizontal="right"/>
    </xf>
    <xf numFmtId="0" fontId="6" fillId="2" borderId="0" xfId="1" applyFont="1" applyFill="1" applyAlignment="1" applyProtection="1">
      <alignment horizontal="right" vertical="top" wrapText="1"/>
      <protection locked="0"/>
    </xf>
    <xf numFmtId="0" fontId="30" fillId="2" borderId="0" xfId="0" applyFont="1" applyFill="1" applyAlignment="1">
      <alignment horizontal="right" wrapText="1"/>
    </xf>
    <xf numFmtId="0" fontId="1" fillId="2" borderId="0" xfId="0" applyFont="1" applyFill="1" applyAlignment="1">
      <alignment horizontal="right" vertical="center" indent="1"/>
    </xf>
    <xf numFmtId="0" fontId="1" fillId="2" borderId="5" xfId="0" applyFont="1" applyFill="1" applyBorder="1" applyAlignment="1">
      <alignment horizontal="right" vertical="center" indent="1"/>
    </xf>
    <xf numFmtId="0" fontId="2" fillId="2" borderId="0" xfId="0" applyFont="1" applyFill="1" applyAlignment="1">
      <alignment horizontal="center" wrapText="1"/>
    </xf>
    <xf numFmtId="0" fontId="2" fillId="2" borderId="7" xfId="0" applyFont="1" applyFill="1" applyBorder="1" applyAlignment="1">
      <alignment horizontal="center" wrapText="1"/>
    </xf>
    <xf numFmtId="164" fontId="2" fillId="2" borderId="0" xfId="0" applyNumberFormat="1" applyFont="1" applyFill="1" applyAlignment="1">
      <alignment horizontal="center" wrapText="1"/>
    </xf>
    <xf numFmtId="164" fontId="2" fillId="2" borderId="7" xfId="0" applyNumberFormat="1" applyFont="1" applyFill="1" applyBorder="1" applyAlignment="1">
      <alignment horizontal="center" wrapText="1"/>
    </xf>
    <xf numFmtId="0" fontId="10" fillId="3" borderId="4" xfId="0" applyFont="1" applyFill="1" applyBorder="1" applyAlignment="1" applyProtection="1">
      <alignment horizontal="left" vertical="center" indent="1"/>
      <protection locked="0"/>
    </xf>
    <xf numFmtId="0" fontId="18" fillId="6" borderId="1" xfId="0" applyFont="1" applyFill="1" applyBorder="1" applyAlignment="1" applyProtection="1">
      <alignment horizontal="left" vertical="center" indent="1"/>
      <protection locked="0"/>
    </xf>
    <xf numFmtId="0" fontId="18" fillId="6" borderId="2" xfId="0" applyFont="1" applyFill="1" applyBorder="1" applyAlignment="1" applyProtection="1">
      <alignment horizontal="left" vertical="center" indent="1"/>
      <protection locked="0"/>
    </xf>
    <xf numFmtId="0" fontId="18" fillId="6" borderId="14" xfId="0" applyFont="1" applyFill="1" applyBorder="1" applyAlignment="1" applyProtection="1">
      <alignment horizontal="left" vertical="center" indent="1"/>
      <protection locked="0"/>
    </xf>
    <xf numFmtId="0" fontId="10" fillId="3" borderId="1" xfId="0" applyFont="1" applyFill="1" applyBorder="1" applyAlignment="1" applyProtection="1">
      <alignment horizontal="left" vertical="center" indent="1"/>
      <protection locked="0"/>
    </xf>
    <xf numFmtId="0" fontId="10" fillId="3" borderId="2" xfId="0" applyFont="1" applyFill="1" applyBorder="1" applyAlignment="1" applyProtection="1">
      <alignment horizontal="left" vertical="center" indent="1"/>
      <protection locked="0"/>
    </xf>
    <xf numFmtId="0" fontId="10" fillId="3" borderId="3" xfId="0" applyFont="1" applyFill="1" applyBorder="1" applyAlignment="1" applyProtection="1">
      <alignment horizontal="left" vertical="center" indent="1"/>
      <protection locked="0"/>
    </xf>
    <xf numFmtId="0" fontId="2" fillId="2" borderId="0" xfId="0" applyFont="1" applyFill="1" applyAlignment="1">
      <alignment horizontal="right" vertical="center" indent="1"/>
    </xf>
    <xf numFmtId="164" fontId="2" fillId="3" borderId="1"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6" fillId="2" borderId="0" xfId="0" applyFont="1" applyFill="1" applyAlignment="1">
      <alignment horizontal="left" vertical="center" wrapText="1"/>
    </xf>
    <xf numFmtId="164" fontId="17" fillId="5" borderId="4" xfId="0" applyNumberFormat="1" applyFont="1" applyFill="1" applyBorder="1" applyAlignment="1">
      <alignment horizontal="center" vertical="center"/>
    </xf>
    <xf numFmtId="0" fontId="2" fillId="3" borderId="10"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164" fontId="2" fillId="4" borderId="4" xfId="0" applyNumberFormat="1" applyFont="1" applyFill="1" applyBorder="1" applyAlignment="1" applyProtection="1">
      <alignment horizontal="center" vertical="center"/>
      <protection locked="0"/>
    </xf>
    <xf numFmtId="164" fontId="1" fillId="5" borderId="4" xfId="0" applyNumberFormat="1" applyFont="1" applyFill="1" applyBorder="1" applyAlignment="1">
      <alignment horizontal="center" vertical="center"/>
    </xf>
    <xf numFmtId="0" fontId="2" fillId="2" borderId="9" xfId="0" applyFont="1" applyFill="1" applyBorder="1" applyAlignment="1">
      <alignment horizontal="center" wrapText="1"/>
    </xf>
    <xf numFmtId="0" fontId="2" fillId="0" borderId="0" xfId="0" applyFont="1" applyAlignment="1">
      <alignment horizontal="center" vertical="center"/>
    </xf>
    <xf numFmtId="165" fontId="2" fillId="3" borderId="1" xfId="0" applyNumberFormat="1" applyFont="1" applyFill="1" applyBorder="1" applyAlignment="1">
      <alignment horizontal="left" vertical="center"/>
    </xf>
    <xf numFmtId="165" fontId="2" fillId="3" borderId="2" xfId="0" applyNumberFormat="1" applyFont="1" applyFill="1" applyBorder="1" applyAlignment="1">
      <alignment horizontal="left" vertical="center"/>
    </xf>
    <xf numFmtId="165" fontId="2" fillId="3" borderId="3" xfId="0" applyNumberFormat="1" applyFont="1" applyFill="1" applyBorder="1" applyAlignment="1">
      <alignment horizontal="left" vertical="center"/>
    </xf>
    <xf numFmtId="0" fontId="9" fillId="3" borderId="1" xfId="1" applyFont="1" applyFill="1" applyBorder="1" applyAlignment="1" applyProtection="1">
      <alignment horizontal="left" vertical="center"/>
      <protection locked="0"/>
    </xf>
    <xf numFmtId="0" fontId="9" fillId="3" borderId="2" xfId="1"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1" fillId="3" borderId="8" xfId="0" applyFont="1" applyFill="1" applyBorder="1" applyAlignment="1">
      <alignment horizontal="left" vertical="top"/>
    </xf>
    <xf numFmtId="0" fontId="1" fillId="3" borderId="9" xfId="0" applyFont="1" applyFill="1" applyBorder="1" applyAlignment="1">
      <alignment horizontal="left" vertical="top"/>
    </xf>
    <xf numFmtId="0" fontId="1" fillId="3" borderId="12" xfId="0" applyFont="1" applyFill="1" applyBorder="1" applyAlignment="1">
      <alignment horizontal="left" vertical="top"/>
    </xf>
    <xf numFmtId="0" fontId="1" fillId="3" borderId="10" xfId="0" applyFont="1" applyFill="1" applyBorder="1" applyAlignment="1">
      <alignment horizontal="left" vertical="top"/>
    </xf>
    <xf numFmtId="0" fontId="1" fillId="3" borderId="0" xfId="0" applyFont="1" applyFill="1" applyAlignment="1">
      <alignment horizontal="left" vertical="top"/>
    </xf>
    <xf numFmtId="0" fontId="1" fillId="3" borderId="5" xfId="0" applyFont="1" applyFill="1" applyBorder="1" applyAlignment="1">
      <alignment horizontal="left" vertical="top"/>
    </xf>
    <xf numFmtId="0" fontId="1" fillId="3" borderId="11" xfId="0" applyFont="1" applyFill="1" applyBorder="1" applyAlignment="1">
      <alignment horizontal="left" vertical="top"/>
    </xf>
    <xf numFmtId="0" fontId="1" fillId="3" borderId="7" xfId="0" applyFont="1" applyFill="1" applyBorder="1" applyAlignment="1">
      <alignment horizontal="left" vertical="top"/>
    </xf>
    <xf numFmtId="0" fontId="1" fillId="3" borderId="13" xfId="0" applyFont="1" applyFill="1" applyBorder="1" applyAlignment="1">
      <alignment horizontal="left" vertical="top"/>
    </xf>
    <xf numFmtId="0" fontId="2" fillId="4" borderId="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164" fontId="2" fillId="3" borderId="4"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3" borderId="11"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9" fillId="2" borderId="0" xfId="0" applyFont="1" applyFill="1" applyAlignment="1">
      <alignment horizontal="center" vertical="center" wrapText="1"/>
    </xf>
    <xf numFmtId="164" fontId="2" fillId="2" borderId="9" xfId="0" applyNumberFormat="1" applyFont="1" applyFill="1" applyBorder="1" applyAlignment="1">
      <alignment horizontal="center" wrapText="1"/>
    </xf>
    <xf numFmtId="164" fontId="2" fillId="3" borderId="4"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2" fillId="2" borderId="0" xfId="0" applyFont="1" applyFill="1" applyAlignment="1">
      <alignment horizontal="left" vertical="center"/>
    </xf>
    <xf numFmtId="0" fontId="2" fillId="3" borderId="9" xfId="0" quotePrefix="1" applyFont="1" applyFill="1" applyBorder="1" applyAlignment="1">
      <alignment horizontal="left" vertical="center"/>
    </xf>
    <xf numFmtId="0" fontId="2" fillId="3" borderId="12" xfId="0" quotePrefix="1"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0" fillId="2" borderId="4" xfId="0" applyFont="1" applyFill="1" applyBorder="1" applyAlignment="1">
      <alignment vertical="center"/>
    </xf>
    <xf numFmtId="0" fontId="10" fillId="2" borderId="4" xfId="0" applyFont="1" applyFill="1" applyBorder="1" applyAlignment="1">
      <alignment horizontal="left" vertical="center"/>
    </xf>
    <xf numFmtId="0" fontId="12" fillId="2" borderId="4"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1" fillId="2" borderId="0" xfId="0" applyFont="1" applyFill="1" applyAlignment="1">
      <alignment horizontal="center"/>
    </xf>
    <xf numFmtId="0" fontId="11" fillId="2" borderId="7" xfId="0" applyFont="1" applyFill="1" applyBorder="1" applyAlignment="1">
      <alignment horizont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cellXfs>
  <cellStyles count="3">
    <cellStyle name="Currency" xfId="2" builtinId="4"/>
    <cellStyle name="Hyperlink" xfId="1" builtinId="8"/>
    <cellStyle name="Normal" xfId="0" builtinId="0"/>
  </cellStyles>
  <dxfs count="61">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auto="1"/>
      </font>
      <fill>
        <patternFill patternType="solid">
          <fgColor indexed="64"/>
          <bgColor rgb="FFFF6600"/>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theme="8" tint="0.79998168889431442"/>
        </patternFill>
      </fill>
    </dxf>
    <dxf>
      <font>
        <color theme="1"/>
      </font>
      <fill>
        <patternFill patternType="solid">
          <fgColor indexed="64"/>
          <bgColor theme="5" tint="0.79998168889431442"/>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theme="6" tint="-0.249977111117893"/>
      </font>
      <fill>
        <patternFill patternType="solid">
          <fgColor indexed="64"/>
          <bgColor theme="6" tint="0.79998168889431442"/>
        </patternFill>
      </fill>
    </dxf>
    <dxf>
      <font>
        <color theme="3" tint="0.39997558519241921"/>
      </font>
      <fill>
        <patternFill patternType="solid">
          <fgColor indexed="64"/>
          <bgColor theme="8" tint="0.79998168889431442"/>
        </patternFill>
      </fill>
    </dxf>
    <dxf>
      <font>
        <color theme="3" tint="-0.249977111117893"/>
      </font>
      <fill>
        <patternFill patternType="solid">
          <fgColor indexed="64"/>
          <bgColor theme="8" tint="0.79998168889431442"/>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auto="1"/>
      </font>
      <fill>
        <patternFill patternType="solid">
          <fgColor indexed="64"/>
          <bgColor rgb="FFFF6600"/>
        </patternFill>
      </fill>
    </dxf>
    <dxf>
      <font>
        <color rgb="FF9C0006"/>
      </font>
      <fill>
        <patternFill patternType="solid">
          <fgColor indexed="64"/>
          <bgColor rgb="FFFFFF00"/>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theme="8" tint="0.79998168889431442"/>
        </patternFill>
      </fill>
    </dxf>
    <dxf>
      <font>
        <color theme="1"/>
      </font>
      <fill>
        <patternFill patternType="solid">
          <fgColor indexed="64"/>
          <bgColor theme="5" tint="0.79998168889431442"/>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theme="3" tint="0.39997558519241921"/>
      </font>
      <fill>
        <patternFill patternType="solid">
          <fgColor indexed="64"/>
          <bgColor theme="8" tint="0.79998168889431442"/>
        </patternFill>
      </fill>
    </dxf>
    <dxf>
      <font>
        <color theme="3" tint="-0.249977111117893"/>
      </font>
      <fill>
        <patternFill patternType="solid">
          <fgColor indexed="64"/>
          <bgColor theme="8" tint="0.79998168889431442"/>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rgb="FF9C0006"/>
      </font>
      <fill>
        <patternFill patternType="solid">
          <fgColor indexed="64"/>
          <bgColor rgb="FFFFFF00"/>
        </patternFill>
      </fill>
    </dxf>
    <dxf>
      <font>
        <color auto="1"/>
      </font>
      <fill>
        <patternFill patternType="solid">
          <fgColor indexed="64"/>
          <bgColor rgb="FFFF6600"/>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theme="8" tint="0.79998168889431442"/>
        </patternFill>
      </fill>
    </dxf>
    <dxf>
      <font>
        <color theme="1"/>
      </font>
      <fill>
        <patternFill patternType="solid">
          <fgColor indexed="64"/>
          <bgColor theme="5" tint="0.79998168889431442"/>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theme="6" tint="-0.249977111117893"/>
      </font>
      <fill>
        <patternFill patternType="solid">
          <fgColor indexed="64"/>
          <bgColor theme="6" tint="0.79998168889431442"/>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
      <font>
        <color auto="1"/>
      </font>
      <fill>
        <patternFill patternType="solid">
          <fgColor indexed="64"/>
          <bgColor rgb="FFFF6600"/>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theme="8" tint="0.79998168889431442"/>
        </patternFill>
      </fill>
    </dxf>
    <dxf>
      <font>
        <color theme="1"/>
      </font>
      <fill>
        <patternFill patternType="solid">
          <fgColor indexed="64"/>
          <bgColor theme="5" tint="0.79998168889431442"/>
        </patternFill>
      </fill>
    </dxf>
    <dxf>
      <font>
        <color rgb="FF9C0006"/>
      </font>
      <fill>
        <patternFill patternType="solid">
          <fgColor indexed="64"/>
          <bgColor rgb="FFFFFF00"/>
        </patternFill>
      </fill>
    </dxf>
    <dxf>
      <font>
        <color theme="6" tint="-0.249977111117893"/>
      </font>
      <fill>
        <patternFill patternType="solid">
          <fgColor indexed="64"/>
          <bgColor theme="6" tint="0.79998168889431442"/>
        </patternFill>
      </fill>
    </dxf>
    <dxf>
      <font>
        <color auto="1"/>
      </font>
      <fill>
        <patternFill patternType="solid">
          <fgColor indexed="64"/>
          <bgColor rgb="FFFF6600"/>
        </patternFill>
      </fill>
    </dxf>
    <dxf>
      <font>
        <color rgb="FF006100"/>
      </font>
      <fill>
        <patternFill>
          <bgColor rgb="FFC6EFCE"/>
        </patternFill>
      </fill>
    </dxf>
    <dxf>
      <font>
        <color rgb="FF9C0006"/>
      </font>
      <fill>
        <patternFill>
          <bgColor rgb="FFFFC7CE"/>
        </patternFill>
      </fill>
    </dxf>
    <dxf>
      <font>
        <color auto="1"/>
      </font>
      <fill>
        <patternFill patternType="solid">
          <fgColor indexed="64"/>
          <bgColor theme="8" tint="0.79998168889431442"/>
        </patternFill>
      </fill>
    </dxf>
    <dxf>
      <font>
        <color theme="1"/>
      </font>
      <fill>
        <patternFill patternType="solid">
          <fgColor indexed="64"/>
          <bgColor theme="5" tint="0.79998168889431442"/>
        </patternFill>
      </fill>
    </dxf>
    <dxf>
      <font>
        <color theme="1"/>
      </font>
      <fill>
        <patternFill patternType="solid">
          <fgColor indexed="64"/>
          <bgColor theme="5" tint="0.59999389629810485"/>
        </patternFill>
      </fill>
    </dxf>
    <dxf>
      <font>
        <color theme="1"/>
      </font>
      <fill>
        <patternFill patternType="solid">
          <fgColor indexed="64"/>
          <bgColor theme="6"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dnetworksltd-my.sharepoint.com/Users/jdutton/Desktop/newest%20service%20agreemen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DNetworks Order Form"/>
      <sheetName val="New Tariffs"/>
      <sheetName val="Tariffs"/>
      <sheetName val="calcs"/>
      <sheetName val="Contract term"/>
      <sheetName val="Hardware "/>
      <sheetName val="services"/>
      <sheetName val="Sheet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015C-E9C7-6140-9065-3D1912D9AB3E}">
  <dimension ref="A1:O60"/>
  <sheetViews>
    <sheetView showGridLines="0" showRowColHeaders="0" tabSelected="1" view="pageBreakPreview" zoomScale="189" zoomScaleNormal="180" zoomScaleSheetLayoutView="189" zoomScalePageLayoutView="134" workbookViewId="0">
      <selection activeCell="D2" sqref="D2:H2"/>
    </sheetView>
  </sheetViews>
  <sheetFormatPr baseColWidth="10" defaultColWidth="10.83203125" defaultRowHeight="16"/>
  <cols>
    <col min="1" max="1" width="1.5" style="30" customWidth="1"/>
    <col min="2" max="2" width="11.83203125" style="46" customWidth="1"/>
    <col min="3" max="3" width="0.5" style="46" customWidth="1"/>
    <col min="4" max="4" width="10.83203125" style="46"/>
    <col min="5" max="5" width="6.83203125" style="46" customWidth="1"/>
    <col min="6" max="6" width="8.83203125" style="46" customWidth="1"/>
    <col min="7" max="7" width="0.5" style="46" customWidth="1"/>
    <col min="8" max="8" width="15.5" style="46" customWidth="1"/>
    <col min="9" max="9" width="0.5" style="46" customWidth="1"/>
    <col min="10" max="10" width="8.1640625" style="46" customWidth="1"/>
    <col min="11" max="11" width="0.5" style="46" customWidth="1"/>
    <col min="12" max="12" width="8.5" style="46" customWidth="1"/>
    <col min="13" max="13" width="11.5" style="46" customWidth="1"/>
    <col min="14" max="14" width="4" style="46" customWidth="1"/>
    <col min="15" max="15" width="1.1640625" style="30" customWidth="1"/>
    <col min="16" max="16384" width="10.83203125" style="46"/>
  </cols>
  <sheetData>
    <row r="1" spans="2:14" ht="5" customHeight="1">
      <c r="B1" s="30"/>
      <c r="C1" s="30"/>
      <c r="D1" s="30"/>
      <c r="E1" s="30"/>
      <c r="F1" s="30"/>
      <c r="G1" s="30"/>
      <c r="H1" s="30"/>
      <c r="I1" s="30"/>
      <c r="J1" s="30"/>
      <c r="K1" s="30"/>
      <c r="L1" s="30"/>
      <c r="M1" s="30"/>
      <c r="N1" s="30"/>
    </row>
    <row r="2" spans="2:14" ht="14" customHeight="1">
      <c r="B2" s="1" t="s">
        <v>0</v>
      </c>
      <c r="C2" s="1"/>
      <c r="D2" s="123"/>
      <c r="E2" s="124"/>
      <c r="F2" s="124"/>
      <c r="G2" s="124"/>
      <c r="H2" s="125"/>
      <c r="I2" s="47"/>
      <c r="J2" s="116" t="s">
        <v>1</v>
      </c>
      <c r="K2" s="116"/>
      <c r="L2" s="117"/>
      <c r="M2" s="122"/>
      <c r="N2" s="122"/>
    </row>
    <row r="3" spans="2:14" ht="3" customHeight="1">
      <c r="B3" s="1"/>
      <c r="C3" s="1"/>
      <c r="D3" s="48"/>
      <c r="E3" s="48"/>
      <c r="F3" s="49"/>
      <c r="G3" s="49"/>
      <c r="H3" s="48"/>
      <c r="I3" s="47"/>
      <c r="J3" s="50"/>
      <c r="K3" s="50"/>
      <c r="L3" s="51"/>
      <c r="M3" s="52"/>
      <c r="N3" s="52"/>
    </row>
    <row r="4" spans="2:14" ht="13" customHeight="1">
      <c r="B4" s="1" t="s">
        <v>2</v>
      </c>
      <c r="C4" s="1"/>
      <c r="D4" s="126"/>
      <c r="E4" s="127"/>
      <c r="F4" s="127"/>
      <c r="G4" s="127"/>
      <c r="H4" s="128"/>
      <c r="I4" s="47"/>
      <c r="J4" s="116" t="s">
        <v>3</v>
      </c>
      <c r="K4" s="116"/>
      <c r="L4" s="117"/>
      <c r="M4" s="122"/>
      <c r="N4" s="122"/>
    </row>
    <row r="5" spans="2:14" ht="3" customHeight="1">
      <c r="B5" s="1"/>
      <c r="C5" s="1"/>
      <c r="D5" s="48"/>
      <c r="E5" s="48"/>
      <c r="F5" s="49"/>
      <c r="G5" s="49"/>
      <c r="H5" s="48"/>
      <c r="I5" s="47"/>
      <c r="J5" s="50"/>
      <c r="K5" s="50"/>
      <c r="L5" s="50"/>
      <c r="M5" s="47"/>
      <c r="N5" s="47"/>
    </row>
    <row r="6" spans="2:14" ht="13" customHeight="1">
      <c r="B6" s="1" t="s">
        <v>4</v>
      </c>
      <c r="C6" s="1"/>
      <c r="D6" s="126"/>
      <c r="E6" s="128"/>
      <c r="F6" s="55" t="s">
        <v>927</v>
      </c>
      <c r="G6" s="49"/>
      <c r="H6" s="103"/>
      <c r="I6" s="47"/>
      <c r="J6" s="129" t="s">
        <v>5</v>
      </c>
      <c r="K6" s="129"/>
      <c r="L6" s="129"/>
      <c r="M6" s="44">
        <v>36</v>
      </c>
      <c r="N6" s="54"/>
    </row>
    <row r="7" spans="2:14" ht="5" customHeight="1">
      <c r="B7" s="1"/>
      <c r="C7" s="1"/>
      <c r="D7" s="47"/>
      <c r="E7" s="47"/>
      <c r="F7" s="1"/>
      <c r="G7" s="1"/>
      <c r="H7" s="47"/>
      <c r="I7" s="47"/>
      <c r="J7" s="47"/>
      <c r="K7" s="55"/>
      <c r="L7" s="47"/>
      <c r="M7" s="56"/>
      <c r="N7" s="47"/>
    </row>
    <row r="8" spans="2:14">
      <c r="B8" s="1" t="s">
        <v>6</v>
      </c>
      <c r="C8" s="1"/>
      <c r="D8" s="57"/>
      <c r="E8" s="57"/>
      <c r="F8" s="57"/>
      <c r="G8" s="57"/>
      <c r="H8" s="57"/>
      <c r="I8" s="57"/>
      <c r="J8" s="57"/>
      <c r="K8" s="57"/>
      <c r="L8" s="118" t="s">
        <v>7</v>
      </c>
      <c r="M8" s="118" t="s">
        <v>8</v>
      </c>
      <c r="N8" s="118"/>
    </row>
    <row r="9" spans="2:14" ht="14" customHeight="1">
      <c r="B9" s="4" t="s">
        <v>9</v>
      </c>
      <c r="C9" s="4"/>
      <c r="D9" s="4"/>
      <c r="E9" s="4"/>
      <c r="F9" s="58"/>
      <c r="G9" s="4"/>
      <c r="H9" s="54" t="s">
        <v>10</v>
      </c>
      <c r="I9" s="4"/>
      <c r="J9" s="54" t="s">
        <v>11</v>
      </c>
      <c r="K9" s="59"/>
      <c r="L9" s="119"/>
      <c r="M9" s="119"/>
      <c r="N9" s="119"/>
    </row>
    <row r="10" spans="2:14">
      <c r="B10" s="162" t="s">
        <v>12</v>
      </c>
      <c r="C10" s="162"/>
      <c r="D10" s="162"/>
      <c r="E10" s="162"/>
      <c r="F10" s="162"/>
      <c r="G10" s="4"/>
      <c r="H10" s="60" t="str">
        <f>IFERROR(VLOOKUP(B10,'tariffs for calcs '!$H$1:$J$120,2,FALSE)," ")</f>
        <v>-</v>
      </c>
      <c r="I10" s="54"/>
      <c r="J10" s="2"/>
      <c r="K10" s="166"/>
      <c r="L10" s="61">
        <f>IFERROR(VLOOKUP(B10,'tariffs for calcs '!$H$1:$J$120,3,FALSE),"")</f>
        <v>0</v>
      </c>
      <c r="M10" s="163">
        <f>SUM(J10*L10)</f>
        <v>0</v>
      </c>
      <c r="N10" s="163"/>
    </row>
    <row r="11" spans="2:14">
      <c r="B11" s="162" t="s">
        <v>12</v>
      </c>
      <c r="C11" s="162"/>
      <c r="D11" s="162"/>
      <c r="E11" s="162"/>
      <c r="F11" s="162"/>
      <c r="G11" s="4"/>
      <c r="H11" s="60" t="str">
        <f>IFERROR(VLOOKUP(B11,'tariffs for calcs '!$H$1:$J$120,2,FALSE)," ")</f>
        <v>-</v>
      </c>
      <c r="I11" s="54"/>
      <c r="J11" s="2"/>
      <c r="K11" s="166"/>
      <c r="L11" s="61">
        <f>IFERROR(VLOOKUP(B11,'tariffs for calcs '!$H$1:$J$120,3,FALSE),"")</f>
        <v>0</v>
      </c>
      <c r="M11" s="163">
        <f t="shared" ref="M11:M13" si="0">SUM(J11*L11)</f>
        <v>0</v>
      </c>
      <c r="N11" s="163"/>
    </row>
    <row r="12" spans="2:14">
      <c r="B12" s="162" t="s">
        <v>12</v>
      </c>
      <c r="C12" s="162"/>
      <c r="D12" s="162"/>
      <c r="E12" s="162"/>
      <c r="F12" s="162"/>
      <c r="G12" s="4"/>
      <c r="H12" s="60" t="str">
        <f>IFERROR(VLOOKUP(B12,'tariffs for calcs '!$H$1:$J$120,2,FALSE)," ")</f>
        <v>-</v>
      </c>
      <c r="I12" s="54"/>
      <c r="J12" s="2"/>
      <c r="K12" s="166"/>
      <c r="L12" s="61">
        <f>IFERROR(VLOOKUP(B12,'tariffs for calcs '!$H$1:$J$120,3,FALSE),"")</f>
        <v>0</v>
      </c>
      <c r="M12" s="163">
        <f t="shared" si="0"/>
        <v>0</v>
      </c>
      <c r="N12" s="163"/>
    </row>
    <row r="13" spans="2:14">
      <c r="B13" s="162" t="s">
        <v>12</v>
      </c>
      <c r="C13" s="162"/>
      <c r="D13" s="162"/>
      <c r="E13" s="162"/>
      <c r="F13" s="162"/>
      <c r="G13" s="4"/>
      <c r="H13" s="60" t="str">
        <f>IFERROR(VLOOKUP(B13,'tariffs for calcs '!$H$1:$J$120,2,FALSE)," ")</f>
        <v>-</v>
      </c>
      <c r="I13" s="54"/>
      <c r="J13" s="2"/>
      <c r="K13" s="166"/>
      <c r="L13" s="61">
        <f>IFERROR(VLOOKUP(B13,'tariffs for calcs '!$H$1:$J$120,3,FALSE),"")</f>
        <v>0</v>
      </c>
      <c r="M13" s="163">
        <f t="shared" si="0"/>
        <v>0</v>
      </c>
      <c r="N13" s="163"/>
    </row>
    <row r="14" spans="2:14">
      <c r="B14" s="161"/>
      <c r="C14" s="161"/>
      <c r="D14" s="161"/>
      <c r="E14" s="161"/>
      <c r="F14" s="161"/>
      <c r="G14" s="4"/>
      <c r="H14" s="62"/>
      <c r="I14" s="54"/>
      <c r="J14" s="5"/>
      <c r="K14" s="166"/>
      <c r="L14" s="6" t="str">
        <f>IFERROR(VLOOKUP(B14,'tariffs for calcs '!$H$1:$J$120,3,FALSE),"")</f>
        <v/>
      </c>
      <c r="M14" s="140"/>
      <c r="N14" s="140"/>
    </row>
    <row r="15" spans="2:14">
      <c r="B15" s="132"/>
      <c r="C15" s="133"/>
      <c r="D15" s="133"/>
      <c r="E15" s="133"/>
      <c r="F15" s="134"/>
      <c r="G15" s="4"/>
      <c r="H15" s="62"/>
      <c r="I15" s="54"/>
      <c r="J15" s="5"/>
      <c r="K15" s="166"/>
      <c r="L15" s="6" t="str">
        <f>IFERROR(VLOOKUP(B15,'tariffs for calcs '!$H$1:$J$120,3,FALSE),"")</f>
        <v/>
      </c>
      <c r="M15" s="140"/>
      <c r="N15" s="140"/>
    </row>
    <row r="16" spans="2:14" ht="20" customHeight="1">
      <c r="B16" s="4"/>
      <c r="C16" s="4"/>
      <c r="D16" s="54"/>
      <c r="E16" s="54"/>
      <c r="F16" s="4"/>
      <c r="G16" s="4"/>
      <c r="H16" s="54"/>
      <c r="I16" s="54"/>
      <c r="J16" s="54"/>
      <c r="K16" s="167"/>
      <c r="L16" s="63" t="s">
        <v>13</v>
      </c>
      <c r="M16" s="141">
        <f>SUM(M10:N15)</f>
        <v>0</v>
      </c>
      <c r="N16" s="141"/>
    </row>
    <row r="17" spans="2:14" ht="13" customHeight="1">
      <c r="B17" s="1" t="s">
        <v>14</v>
      </c>
      <c r="C17" s="3"/>
      <c r="D17" s="3"/>
      <c r="E17" s="3"/>
      <c r="F17" s="4"/>
      <c r="G17" s="4"/>
      <c r="H17" s="54"/>
      <c r="I17" s="54"/>
      <c r="J17" s="54"/>
      <c r="K17" s="167"/>
      <c r="L17" s="120" t="s">
        <v>15</v>
      </c>
      <c r="M17" s="65"/>
      <c r="N17" s="65"/>
    </row>
    <row r="18" spans="2:14" ht="21" customHeight="1">
      <c r="B18" s="4" t="s">
        <v>16</v>
      </c>
      <c r="C18" s="4"/>
      <c r="D18" s="47"/>
      <c r="E18" s="4"/>
      <c r="F18" s="4"/>
      <c r="G18" s="1"/>
      <c r="H18" s="59" t="s">
        <v>7</v>
      </c>
      <c r="I18" s="47"/>
      <c r="J18" s="54" t="s">
        <v>11</v>
      </c>
      <c r="K18" s="167"/>
      <c r="L18" s="121"/>
      <c r="M18" s="121" t="s">
        <v>8</v>
      </c>
      <c r="N18" s="121"/>
    </row>
    <row r="19" spans="2:14">
      <c r="B19" s="150" t="s">
        <v>17</v>
      </c>
      <c r="C19" s="151"/>
      <c r="D19" s="151"/>
      <c r="E19" s="151"/>
      <c r="F19" s="149"/>
      <c r="G19" s="7"/>
      <c r="H19" s="66">
        <f>IFERROR(VLOOKUP(B19,'tariffs for calcs '!$H$122:$J$137,3,FALSE),"")</f>
        <v>0</v>
      </c>
      <c r="I19" s="67"/>
      <c r="J19" s="2"/>
      <c r="K19" s="168"/>
      <c r="L19" s="61">
        <f>SUM(H19*J19)</f>
        <v>0</v>
      </c>
      <c r="M19" s="164">
        <f t="shared" ref="M19:M21" si="1">SUM(L19*125%)/$M$6</f>
        <v>0</v>
      </c>
      <c r="N19" s="165"/>
    </row>
    <row r="20" spans="2:14">
      <c r="B20" s="150" t="s">
        <v>17</v>
      </c>
      <c r="C20" s="151"/>
      <c r="D20" s="151"/>
      <c r="E20" s="151"/>
      <c r="F20" s="149"/>
      <c r="G20" s="7"/>
      <c r="H20" s="66">
        <f>IFERROR(VLOOKUP(B20,'tariffs for calcs '!$H$122:$J$137,3,FALSE),"")</f>
        <v>0</v>
      </c>
      <c r="I20" s="67"/>
      <c r="J20" s="2"/>
      <c r="K20" s="168"/>
      <c r="L20" s="61">
        <f t="shared" ref="L20:L21" si="2">SUM(H20*J20)</f>
        <v>0</v>
      </c>
      <c r="M20" s="164">
        <f t="shared" si="1"/>
        <v>0</v>
      </c>
      <c r="N20" s="165"/>
    </row>
    <row r="21" spans="2:14">
      <c r="B21" s="150" t="s">
        <v>17</v>
      </c>
      <c r="C21" s="151"/>
      <c r="D21" s="151"/>
      <c r="E21" s="151"/>
      <c r="F21" s="149"/>
      <c r="G21" s="7"/>
      <c r="H21" s="66">
        <f>IFERROR(VLOOKUP(B21,'tariffs for calcs '!$H$122:$J$137,3,FALSE),"")</f>
        <v>0</v>
      </c>
      <c r="I21" s="67"/>
      <c r="J21" s="2"/>
      <c r="K21" s="168"/>
      <c r="L21" s="61">
        <f t="shared" si="2"/>
        <v>0</v>
      </c>
      <c r="M21" s="164">
        <f t="shared" si="1"/>
        <v>0</v>
      </c>
      <c r="N21" s="165"/>
    </row>
    <row r="22" spans="2:14">
      <c r="B22" s="132"/>
      <c r="C22" s="133"/>
      <c r="D22" s="133"/>
      <c r="E22" s="133"/>
      <c r="F22" s="134"/>
      <c r="G22" s="7"/>
      <c r="H22" s="9" t="str">
        <f>IFERROR(VLOOKUP(B22,'tariffs for calcs '!$H$122:$J$137,3,FALSE),"")</f>
        <v/>
      </c>
      <c r="I22" s="67"/>
      <c r="J22" s="5"/>
      <c r="K22" s="168"/>
      <c r="L22" s="6"/>
      <c r="M22" s="140"/>
      <c r="N22" s="140"/>
    </row>
    <row r="23" spans="2:14">
      <c r="B23" s="54"/>
      <c r="C23" s="54"/>
      <c r="D23" s="54"/>
      <c r="E23" s="54"/>
      <c r="F23" s="54"/>
      <c r="G23" s="54"/>
      <c r="H23" s="54"/>
      <c r="I23" s="54"/>
      <c r="J23" s="47" t="s">
        <v>13</v>
      </c>
      <c r="K23" s="47"/>
      <c r="L23" s="64">
        <f>SUM(L19:L22)</f>
        <v>0</v>
      </c>
      <c r="M23" s="141">
        <f>SUM(M19:N22)</f>
        <v>0</v>
      </c>
      <c r="N23" s="141"/>
    </row>
    <row r="24" spans="2:14" ht="18" customHeight="1">
      <c r="B24" s="1" t="s">
        <v>928</v>
      </c>
      <c r="C24" s="1"/>
      <c r="D24" s="68"/>
      <c r="E24" s="68"/>
      <c r="F24" s="54"/>
      <c r="G24" s="54"/>
      <c r="H24" s="118" t="s">
        <v>7</v>
      </c>
      <c r="I24" s="54"/>
      <c r="J24" s="54"/>
      <c r="K24" s="54"/>
      <c r="L24" s="173" t="s">
        <v>15</v>
      </c>
      <c r="M24" s="142" t="s">
        <v>8</v>
      </c>
      <c r="N24" s="142"/>
    </row>
    <row r="25" spans="2:14" ht="13" customHeight="1">
      <c r="B25" s="4" t="s">
        <v>18</v>
      </c>
      <c r="C25" s="4"/>
      <c r="D25" s="4"/>
      <c r="E25" s="4"/>
      <c r="F25" s="4"/>
      <c r="G25" s="4"/>
      <c r="H25" s="119"/>
      <c r="I25" s="4"/>
      <c r="J25" s="54" t="s">
        <v>11</v>
      </c>
      <c r="K25" s="4"/>
      <c r="L25" s="121"/>
      <c r="M25" s="119"/>
      <c r="N25" s="119"/>
    </row>
    <row r="26" spans="2:14">
      <c r="B26" s="150" t="s">
        <v>12</v>
      </c>
      <c r="C26" s="151"/>
      <c r="D26" s="151"/>
      <c r="E26" s="151"/>
      <c r="F26" s="149"/>
      <c r="G26" s="7"/>
      <c r="H26" s="66">
        <f>IFERROR(VLOOKUP(B26,HaRDWARE!$A$1:$C$618,3,FALSE),"")</f>
        <v>0</v>
      </c>
      <c r="I26" s="54"/>
      <c r="J26" s="2"/>
      <c r="K26" s="69"/>
      <c r="L26" s="61">
        <f t="shared" ref="L26:L28" si="3">SUM(H26*J26)</f>
        <v>0</v>
      </c>
      <c r="M26" s="163">
        <f t="shared" ref="M26" si="4">(L26*115%)/$M$6</f>
        <v>0</v>
      </c>
      <c r="N26" s="163"/>
    </row>
    <row r="27" spans="2:14">
      <c r="B27" s="150" t="s">
        <v>12</v>
      </c>
      <c r="C27" s="151"/>
      <c r="D27" s="151"/>
      <c r="E27" s="151"/>
      <c r="F27" s="149"/>
      <c r="G27" s="7"/>
      <c r="H27" s="66">
        <f>IFERROR(VLOOKUP(B27,HaRDWARE!$A$1:$C$618,3,FALSE),"")</f>
        <v>0</v>
      </c>
      <c r="I27" s="54"/>
      <c r="J27" s="2"/>
      <c r="K27" s="69"/>
      <c r="L27" s="61">
        <f t="shared" si="3"/>
        <v>0</v>
      </c>
      <c r="M27" s="163">
        <f t="shared" ref="M27:M28" si="5">(L27*115%)/$M$6</f>
        <v>0</v>
      </c>
      <c r="N27" s="163"/>
    </row>
    <row r="28" spans="2:14">
      <c r="B28" s="150" t="s">
        <v>12</v>
      </c>
      <c r="C28" s="151"/>
      <c r="D28" s="151"/>
      <c r="E28" s="151"/>
      <c r="F28" s="149"/>
      <c r="G28" s="7"/>
      <c r="H28" s="66">
        <f>IFERROR(VLOOKUP(B28,HaRDWARE!$A$1:$C$618,3,FALSE),"")</f>
        <v>0</v>
      </c>
      <c r="I28" s="54"/>
      <c r="J28" s="2"/>
      <c r="K28" s="69"/>
      <c r="L28" s="61">
        <f t="shared" si="3"/>
        <v>0</v>
      </c>
      <c r="M28" s="163">
        <f t="shared" si="5"/>
        <v>0</v>
      </c>
      <c r="N28" s="163"/>
    </row>
    <row r="29" spans="2:14">
      <c r="B29" s="132"/>
      <c r="C29" s="133"/>
      <c r="D29" s="133"/>
      <c r="E29" s="133"/>
      <c r="F29" s="134"/>
      <c r="G29" s="7"/>
      <c r="H29" s="9"/>
      <c r="I29" s="54"/>
      <c r="J29" s="5"/>
      <c r="K29" s="69"/>
      <c r="L29" s="6"/>
      <c r="M29" s="140"/>
      <c r="N29" s="140"/>
    </row>
    <row r="30" spans="2:14">
      <c r="B30" s="132"/>
      <c r="C30" s="133"/>
      <c r="D30" s="133"/>
      <c r="E30" s="133"/>
      <c r="F30" s="134"/>
      <c r="G30" s="7"/>
      <c r="H30" s="9" t="str">
        <f>IFERROR(VLOOKUP(B30,HaRDWARE!$A$1:$C$225,3,FALSE),"")</f>
        <v/>
      </c>
      <c r="I30" s="54"/>
      <c r="J30" s="5"/>
      <c r="K30" s="69"/>
      <c r="L30" s="6"/>
      <c r="M30" s="140"/>
      <c r="N30" s="140"/>
    </row>
    <row r="31" spans="2:14">
      <c r="B31" s="1"/>
      <c r="C31" s="1"/>
      <c r="D31" s="54"/>
      <c r="E31" s="54"/>
      <c r="F31" s="54"/>
      <c r="G31" s="54"/>
      <c r="H31" s="54"/>
      <c r="I31" s="54"/>
      <c r="J31" s="70" t="s">
        <v>13</v>
      </c>
      <c r="K31" s="47"/>
      <c r="L31" s="64"/>
      <c r="M31" s="141">
        <f>SUM(M26:M30)</f>
        <v>0</v>
      </c>
      <c r="N31" s="141"/>
    </row>
    <row r="32" spans="2:14" ht="7" customHeight="1">
      <c r="B32" s="1"/>
      <c r="C32" s="1"/>
      <c r="D32" s="54"/>
      <c r="E32" s="54"/>
      <c r="F32" s="54"/>
      <c r="G32" s="54"/>
      <c r="H32" s="54"/>
      <c r="I32" s="54"/>
      <c r="J32" s="54"/>
      <c r="K32" s="54"/>
      <c r="L32" s="55"/>
      <c r="M32" s="63"/>
      <c r="N32" s="63"/>
    </row>
    <row r="33" spans="2:14">
      <c r="B33" s="71" t="s">
        <v>19</v>
      </c>
      <c r="C33" s="4"/>
      <c r="D33" s="8" t="s">
        <v>82</v>
      </c>
      <c r="E33" s="72" t="s">
        <v>20</v>
      </c>
      <c r="F33" s="54"/>
      <c r="G33" s="54"/>
      <c r="H33" s="4"/>
      <c r="I33" s="4"/>
      <c r="J33" s="73"/>
      <c r="K33" s="53"/>
      <c r="L33" s="53" t="s">
        <v>21</v>
      </c>
      <c r="M33" s="130">
        <f>SUM(L23+L31)</f>
        <v>0</v>
      </c>
      <c r="N33" s="131"/>
    </row>
    <row r="34" spans="2:14" ht="3" customHeight="1">
      <c r="B34" s="4"/>
      <c r="C34" s="4"/>
      <c r="D34" s="4"/>
      <c r="E34" s="72"/>
      <c r="F34" s="54"/>
      <c r="G34" s="54"/>
      <c r="H34" s="4"/>
      <c r="I34" s="4"/>
      <c r="J34" s="53"/>
      <c r="K34" s="53"/>
      <c r="L34" s="53"/>
      <c r="M34" s="69"/>
      <c r="N34" s="69"/>
    </row>
    <row r="35" spans="2:14">
      <c r="B35" s="71" t="s">
        <v>22</v>
      </c>
      <c r="C35" s="4"/>
      <c r="D35" s="8"/>
      <c r="E35" s="74" t="s">
        <v>23</v>
      </c>
      <c r="F35" s="54"/>
      <c r="G35" s="54"/>
      <c r="H35" s="4"/>
      <c r="I35" s="4"/>
      <c r="J35" s="75"/>
      <c r="K35" s="75"/>
      <c r="L35" s="76" t="s">
        <v>24</v>
      </c>
      <c r="M35" s="174">
        <f>SUM(M16+M23+M31)</f>
        <v>0</v>
      </c>
      <c r="N35" s="174"/>
    </row>
    <row r="36" spans="2:14" ht="3" customHeight="1">
      <c r="B36" s="4"/>
      <c r="C36" s="4"/>
      <c r="D36" s="4"/>
      <c r="E36" s="74"/>
      <c r="F36" s="54"/>
      <c r="G36" s="54"/>
      <c r="H36" s="4"/>
      <c r="I36" s="4"/>
      <c r="J36" s="129"/>
      <c r="K36" s="129"/>
      <c r="L36" s="129"/>
      <c r="M36" s="69"/>
      <c r="N36" s="69"/>
    </row>
    <row r="37" spans="2:14">
      <c r="B37" s="71" t="s">
        <v>25</v>
      </c>
      <c r="C37" s="4"/>
      <c r="D37" s="8"/>
      <c r="E37" s="74" t="s">
        <v>26</v>
      </c>
      <c r="F37" s="54"/>
      <c r="G37" s="77"/>
      <c r="H37" s="58"/>
      <c r="I37" s="78"/>
      <c r="J37" s="53"/>
      <c r="K37" s="53"/>
      <c r="L37" s="75" t="s">
        <v>27</v>
      </c>
      <c r="M37" s="175"/>
      <c r="N37" s="175"/>
    </row>
    <row r="38" spans="2:14" ht="3" customHeight="1">
      <c r="B38" s="176"/>
      <c r="C38" s="176"/>
      <c r="D38" s="176"/>
      <c r="E38" s="72"/>
      <c r="F38" s="54"/>
      <c r="G38" s="77"/>
      <c r="H38" s="20"/>
      <c r="I38" s="4"/>
      <c r="J38" s="79"/>
      <c r="K38" s="80"/>
      <c r="L38" s="80"/>
      <c r="M38" s="30"/>
    </row>
    <row r="39" spans="2:14">
      <c r="B39" s="71" t="s">
        <v>28</v>
      </c>
      <c r="C39" s="7"/>
      <c r="D39" s="8"/>
      <c r="E39" s="74" t="s">
        <v>29</v>
      </c>
      <c r="F39" s="54"/>
      <c r="G39" s="77"/>
      <c r="H39" s="20"/>
      <c r="I39" s="4"/>
      <c r="J39" s="79"/>
      <c r="K39" s="79"/>
      <c r="L39" s="53" t="s">
        <v>30</v>
      </c>
      <c r="M39" s="136">
        <f>SUM(M35-M37)</f>
        <v>0</v>
      </c>
      <c r="N39" s="136"/>
    </row>
    <row r="40" spans="2:14" ht="6" customHeight="1">
      <c r="B40" s="54"/>
      <c r="C40" s="54"/>
      <c r="D40" s="54"/>
      <c r="E40" s="54"/>
      <c r="F40" s="68"/>
      <c r="G40" s="7"/>
      <c r="H40" s="7"/>
      <c r="I40" s="54"/>
      <c r="J40" s="47"/>
      <c r="K40" s="3"/>
      <c r="L40" s="3"/>
      <c r="M40" s="81"/>
      <c r="N40" s="81"/>
    </row>
    <row r="41" spans="2:14" ht="19" customHeight="1">
      <c r="B41" s="82" t="s">
        <v>31</v>
      </c>
      <c r="C41" s="83"/>
      <c r="D41" s="177"/>
      <c r="E41" s="177"/>
      <c r="F41" s="177"/>
      <c r="G41" s="177"/>
      <c r="H41" s="178"/>
      <c r="I41" s="54"/>
      <c r="J41" s="54"/>
      <c r="K41" s="54"/>
      <c r="L41" s="84"/>
      <c r="M41" s="85" t="s">
        <v>32</v>
      </c>
      <c r="N41" s="45">
        <v>36</v>
      </c>
    </row>
    <row r="42" spans="2:14" ht="15" customHeight="1">
      <c r="B42" s="137"/>
      <c r="C42" s="138"/>
      <c r="D42" s="138"/>
      <c r="E42" s="138"/>
      <c r="F42" s="138"/>
      <c r="G42" s="138"/>
      <c r="H42" s="139"/>
      <c r="I42" s="54"/>
      <c r="K42" s="101"/>
      <c r="L42" s="101"/>
      <c r="M42" s="101"/>
      <c r="N42" s="101"/>
    </row>
    <row r="43" spans="2:14" ht="15" customHeight="1">
      <c r="B43" s="169"/>
      <c r="C43" s="170"/>
      <c r="D43" s="170"/>
      <c r="E43" s="170"/>
      <c r="F43" s="170"/>
      <c r="G43" s="170"/>
      <c r="H43" s="171"/>
      <c r="I43" s="54"/>
      <c r="J43" s="172"/>
      <c r="K43" s="172"/>
      <c r="L43" s="172"/>
      <c r="M43" s="99"/>
      <c r="N43" s="102"/>
    </row>
    <row r="44" spans="2:14" ht="4" customHeight="1">
      <c r="B44" s="4"/>
      <c r="C44" s="4"/>
      <c r="D44" s="54"/>
      <c r="E44" s="54"/>
      <c r="F44" s="54"/>
      <c r="G44" s="54"/>
      <c r="H44" s="54"/>
      <c r="I44" s="54"/>
      <c r="J44" s="99"/>
      <c r="K44" s="99"/>
      <c r="L44" s="99"/>
      <c r="M44" s="54"/>
      <c r="N44" s="54"/>
    </row>
    <row r="45" spans="2:14">
      <c r="B45" s="1" t="s">
        <v>33</v>
      </c>
      <c r="C45" s="1"/>
      <c r="D45" s="54"/>
      <c r="E45" s="54"/>
      <c r="F45" s="54"/>
      <c r="G45" s="54"/>
      <c r="H45" s="54"/>
      <c r="I45" s="54"/>
      <c r="J45" s="100"/>
      <c r="K45" s="100"/>
      <c r="L45" s="100"/>
      <c r="M45" s="54"/>
      <c r="N45" s="54"/>
    </row>
    <row r="46" spans="2:14">
      <c r="B46" s="86" t="s">
        <v>34</v>
      </c>
      <c r="C46" s="1"/>
      <c r="D46" s="150"/>
      <c r="E46" s="151"/>
      <c r="F46" s="149"/>
      <c r="G46" s="4"/>
      <c r="H46" s="152" t="s">
        <v>35</v>
      </c>
      <c r="I46" s="153"/>
      <c r="J46" s="153"/>
      <c r="K46" s="153"/>
      <c r="L46" s="153"/>
      <c r="M46" s="153"/>
      <c r="N46" s="154"/>
    </row>
    <row r="47" spans="2:14" ht="3" customHeight="1">
      <c r="B47" s="87"/>
      <c r="C47" s="1"/>
      <c r="D47" s="143"/>
      <c r="E47" s="143"/>
      <c r="F47" s="143"/>
      <c r="G47" s="54"/>
      <c r="H47" s="155"/>
      <c r="I47" s="156"/>
      <c r="J47" s="156"/>
      <c r="K47" s="156"/>
      <c r="L47" s="156"/>
      <c r="M47" s="156"/>
      <c r="N47" s="157"/>
    </row>
    <row r="48" spans="2:14">
      <c r="B48" s="86" t="s">
        <v>36</v>
      </c>
      <c r="C48" s="1"/>
      <c r="D48" s="150"/>
      <c r="E48" s="151"/>
      <c r="F48" s="149"/>
      <c r="G48" s="4"/>
      <c r="H48" s="158"/>
      <c r="I48" s="159"/>
      <c r="J48" s="159"/>
      <c r="K48" s="159"/>
      <c r="L48" s="159"/>
      <c r="M48" s="159"/>
      <c r="N48" s="160"/>
    </row>
    <row r="49" spans="2:14" ht="3" customHeight="1">
      <c r="B49" s="87"/>
      <c r="C49" s="1"/>
      <c r="D49" s="143"/>
      <c r="E49" s="143"/>
      <c r="F49" s="143"/>
      <c r="G49" s="54"/>
      <c r="H49" s="3"/>
      <c r="I49" s="3"/>
      <c r="J49" s="47"/>
      <c r="K49" s="3"/>
      <c r="L49" s="47"/>
      <c r="M49" s="47"/>
      <c r="N49" s="47"/>
    </row>
    <row r="50" spans="2:14" ht="19" customHeight="1">
      <c r="B50" s="86" t="s">
        <v>37</v>
      </c>
      <c r="C50" s="1"/>
      <c r="D50" s="144">
        <f ca="1">TODAY()</f>
        <v>45364</v>
      </c>
      <c r="E50" s="145"/>
      <c r="F50" s="146"/>
      <c r="G50" s="4"/>
      <c r="H50" s="115" t="s">
        <v>929</v>
      </c>
      <c r="I50" s="115"/>
      <c r="J50" s="115"/>
      <c r="K50" s="115"/>
      <c r="L50" s="115"/>
      <c r="M50" s="115"/>
      <c r="N50" s="115"/>
    </row>
    <row r="51" spans="2:14" ht="2" customHeight="1">
      <c r="B51" s="87"/>
      <c r="C51" s="1"/>
      <c r="D51" s="143"/>
      <c r="E51" s="143"/>
      <c r="F51" s="143"/>
      <c r="G51" s="54"/>
      <c r="H51" s="104"/>
      <c r="I51" s="104"/>
      <c r="J51" s="104"/>
      <c r="K51" s="104"/>
      <c r="L51" s="104"/>
      <c r="M51" s="104"/>
      <c r="N51" s="104"/>
    </row>
    <row r="52" spans="2:14" ht="16" customHeight="1">
      <c r="B52" s="86" t="s">
        <v>38</v>
      </c>
      <c r="C52" s="1"/>
      <c r="D52" s="147"/>
      <c r="E52" s="148"/>
      <c r="F52" s="149"/>
      <c r="G52" s="4"/>
      <c r="H52" s="114" t="s">
        <v>39</v>
      </c>
      <c r="I52" s="114"/>
      <c r="J52" s="114"/>
      <c r="K52" s="114"/>
      <c r="L52" s="114"/>
      <c r="M52" s="114"/>
      <c r="N52" s="114"/>
    </row>
    <row r="53" spans="2:14" ht="7" customHeight="1">
      <c r="B53" s="54"/>
      <c r="C53" s="54"/>
      <c r="D53" s="54"/>
      <c r="E53" s="54"/>
      <c r="F53" s="54"/>
      <c r="G53" s="54"/>
      <c r="H53" s="54"/>
      <c r="I53" s="54"/>
      <c r="J53" s="54"/>
      <c r="K53" s="54"/>
      <c r="L53" s="54"/>
      <c r="M53" s="54"/>
      <c r="N53" s="54"/>
    </row>
    <row r="54" spans="2:14" ht="1" customHeight="1">
      <c r="B54" s="135" t="s">
        <v>926</v>
      </c>
      <c r="C54" s="135"/>
      <c r="D54" s="135"/>
      <c r="E54" s="135"/>
      <c r="F54" s="135"/>
      <c r="G54" s="135"/>
      <c r="H54" s="135"/>
      <c r="I54" s="135"/>
      <c r="J54" s="135"/>
      <c r="K54" s="135"/>
      <c r="L54" s="135"/>
      <c r="M54" s="135"/>
      <c r="N54" s="135"/>
    </row>
    <row r="55" spans="2:14">
      <c r="B55" s="135"/>
      <c r="C55" s="135"/>
      <c r="D55" s="135"/>
      <c r="E55" s="135"/>
      <c r="F55" s="135"/>
      <c r="G55" s="135"/>
      <c r="H55" s="135"/>
      <c r="I55" s="135"/>
      <c r="J55" s="135"/>
      <c r="K55" s="135"/>
      <c r="L55" s="135"/>
      <c r="M55" s="135"/>
      <c r="N55" s="135"/>
    </row>
    <row r="56" spans="2:14" ht="6" customHeight="1">
      <c r="B56" s="135"/>
      <c r="C56" s="135"/>
      <c r="D56" s="135"/>
      <c r="E56" s="135"/>
      <c r="F56" s="135"/>
      <c r="G56" s="135"/>
      <c r="H56" s="135"/>
      <c r="I56" s="135"/>
      <c r="J56" s="135"/>
      <c r="K56" s="135"/>
      <c r="L56" s="135"/>
      <c r="M56" s="135"/>
      <c r="N56" s="135"/>
    </row>
    <row r="57" spans="2:14">
      <c r="B57" s="135"/>
      <c r="C57" s="135"/>
      <c r="D57" s="135"/>
      <c r="E57" s="135"/>
      <c r="F57" s="135"/>
      <c r="G57" s="135"/>
      <c r="H57" s="135"/>
      <c r="I57" s="135"/>
      <c r="J57" s="135"/>
      <c r="K57" s="135"/>
      <c r="L57" s="135"/>
      <c r="M57" s="135"/>
      <c r="N57" s="135"/>
    </row>
    <row r="58" spans="2:14">
      <c r="B58" s="135"/>
      <c r="C58" s="135"/>
      <c r="D58" s="135"/>
      <c r="E58" s="135"/>
      <c r="F58" s="135"/>
      <c r="G58" s="135"/>
      <c r="H58" s="135"/>
      <c r="I58" s="135"/>
      <c r="J58" s="135"/>
      <c r="K58" s="135"/>
      <c r="L58" s="135"/>
      <c r="M58" s="135"/>
      <c r="N58" s="135"/>
    </row>
    <row r="59" spans="2:14" hidden="1"/>
    <row r="60" spans="2:14">
      <c r="B60" s="30"/>
      <c r="C60" s="30"/>
      <c r="D60" s="30"/>
      <c r="E60" s="30"/>
      <c r="F60" s="30"/>
      <c r="G60" s="30"/>
      <c r="H60" s="30"/>
      <c r="I60" s="30"/>
      <c r="J60" s="30"/>
      <c r="K60" s="30"/>
      <c r="L60" s="30"/>
      <c r="M60" s="30"/>
      <c r="N60" s="30"/>
    </row>
  </sheetData>
  <sheetProtection formatCells="0" formatColumns="0" formatRows="0"/>
  <dataConsolidate/>
  <mergeCells count="70">
    <mergeCell ref="B43:H43"/>
    <mergeCell ref="J43:L43"/>
    <mergeCell ref="B28:F28"/>
    <mergeCell ref="M23:N23"/>
    <mergeCell ref="H24:H25"/>
    <mergeCell ref="M26:N26"/>
    <mergeCell ref="M27:N27"/>
    <mergeCell ref="M28:N28"/>
    <mergeCell ref="B26:F26"/>
    <mergeCell ref="B27:F27"/>
    <mergeCell ref="L24:L25"/>
    <mergeCell ref="M35:N35"/>
    <mergeCell ref="M37:N37"/>
    <mergeCell ref="B38:D38"/>
    <mergeCell ref="J36:L36"/>
    <mergeCell ref="D41:H41"/>
    <mergeCell ref="B12:F12"/>
    <mergeCell ref="B10:F10"/>
    <mergeCell ref="B11:F11"/>
    <mergeCell ref="M21:N21"/>
    <mergeCell ref="M22:N22"/>
    <mergeCell ref="B20:F20"/>
    <mergeCell ref="B21:F21"/>
    <mergeCell ref="B19:F19"/>
    <mergeCell ref="K10:K22"/>
    <mergeCell ref="M16:N16"/>
    <mergeCell ref="M19:N19"/>
    <mergeCell ref="M20:N20"/>
    <mergeCell ref="M12:N12"/>
    <mergeCell ref="M18:N18"/>
    <mergeCell ref="M10:N10"/>
    <mergeCell ref="M11:N11"/>
    <mergeCell ref="B14:F14"/>
    <mergeCell ref="M15:N15"/>
    <mergeCell ref="B13:F13"/>
    <mergeCell ref="B15:F15"/>
    <mergeCell ref="M13:N13"/>
    <mergeCell ref="M14:N14"/>
    <mergeCell ref="B54:N58"/>
    <mergeCell ref="M39:N39"/>
    <mergeCell ref="B22:F22"/>
    <mergeCell ref="B42:H42"/>
    <mergeCell ref="M29:N29"/>
    <mergeCell ref="M30:N30"/>
    <mergeCell ref="M31:N31"/>
    <mergeCell ref="M24:N25"/>
    <mergeCell ref="D49:F49"/>
    <mergeCell ref="D50:F50"/>
    <mergeCell ref="D51:F51"/>
    <mergeCell ref="D52:F52"/>
    <mergeCell ref="D46:F46"/>
    <mergeCell ref="D47:F47"/>
    <mergeCell ref="D48:F48"/>
    <mergeCell ref="H46:N48"/>
    <mergeCell ref="H52:N52"/>
    <mergeCell ref="H50:N50"/>
    <mergeCell ref="J4:L4"/>
    <mergeCell ref="J2:L2"/>
    <mergeCell ref="L8:L9"/>
    <mergeCell ref="M8:N9"/>
    <mergeCell ref="L17:L18"/>
    <mergeCell ref="M2:N2"/>
    <mergeCell ref="M4:N4"/>
    <mergeCell ref="D2:H2"/>
    <mergeCell ref="D4:H4"/>
    <mergeCell ref="D6:E6"/>
    <mergeCell ref="J6:L6"/>
    <mergeCell ref="M33:N33"/>
    <mergeCell ref="B29:F29"/>
    <mergeCell ref="B30:F30"/>
  </mergeCells>
  <phoneticPr fontId="19" type="noConversion"/>
  <pageMargins left="0.25" right="0.25" top="0.75" bottom="0.75" header="0.3" footer="0.3"/>
  <pageSetup paperSize="9" orientation="portrait" horizontalDpi="0" verticalDpi="0"/>
  <headerFooter>
    <oddHeader>&amp;L&amp;"Helvetica,Bold"JDNetworks Service Agreement</oddHeader>
    <oddFooter>&amp;CVersion Q4.23_V1</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F449F778-4C7A-3A4F-8892-08DB7C4CFEA6}">
          <x14:formula1>
            <xm:f>List!$A$1:$A$14</xm:f>
          </x14:formula1>
          <xm:sqref>M6 N41</xm:sqref>
        </x14:dataValidation>
        <x14:dataValidation type="list" allowBlank="1" showInputMessage="1" showErrorMessage="1" xr:uid="{A563F195-482F-6947-A7FC-2F4D646AE1BF}">
          <x14:formula1>
            <xm:f>List!$C$2:$C$17</xm:f>
          </x14:formula1>
          <xm:sqref>D33</xm:sqref>
        </x14:dataValidation>
        <x14:dataValidation type="list" allowBlank="1" showInputMessage="1" showErrorMessage="1" xr:uid="{A3E771F6-F19E-494C-9306-15F831862838}">
          <x14:formula1>
            <xm:f>HaRDWARE!$A$1:$A$618</xm:f>
          </x14:formula1>
          <xm:sqref>B26:F28</xm:sqref>
        </x14:dataValidation>
        <x14:dataValidation type="list" allowBlank="1" showInputMessage="1" showErrorMessage="1" xr:uid="{B85FAFE7-EDF2-E546-886C-BCE8779A2722}">
          <x14:formula1>
            <xm:f>'tariffs for calcs '!$H$1:$H$120</xm:f>
          </x14:formula1>
          <xm:sqref>B10:F13</xm:sqref>
        </x14:dataValidation>
        <x14:dataValidation type="list" allowBlank="1" showInputMessage="1" showErrorMessage="1" xr:uid="{C45E29BB-2954-CE4B-A94A-1FBE2E94133A}">
          <x14:formula1>
            <xm:f>'tariffs for calcs '!$H$122:$H$137</xm:f>
          </x14:formula1>
          <xm:sqref>B19:F21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273A-C06F-6C41-96EE-419D3ED291F4}">
  <dimension ref="A1:C618"/>
  <sheetViews>
    <sheetView topLeftCell="A174" workbookViewId="0">
      <selection activeCell="M37" sqref="M37:N37"/>
    </sheetView>
  </sheetViews>
  <sheetFormatPr baseColWidth="10" defaultColWidth="10.83203125" defaultRowHeight="18" customHeight="1"/>
  <cols>
    <col min="1" max="1" width="101.1640625" style="89" bestFit="1" customWidth="1"/>
    <col min="2" max="3" width="11.33203125" style="88" bestFit="1" customWidth="1"/>
    <col min="4" max="16384" width="10.83203125" style="106"/>
  </cols>
  <sheetData>
    <row r="1" spans="1:3" ht="18" customHeight="1">
      <c r="A1" s="89" t="s">
        <v>12</v>
      </c>
      <c r="C1" s="88">
        <v>0</v>
      </c>
    </row>
    <row r="2" spans="1:3" ht="18" customHeight="1">
      <c r="A2" s="89" t="s">
        <v>40</v>
      </c>
      <c r="B2" s="88" t="s">
        <v>41</v>
      </c>
      <c r="C2" s="88" t="s">
        <v>42</v>
      </c>
    </row>
    <row r="3" spans="1:3" ht="18" customHeight="1">
      <c r="A3" s="89" t="s">
        <v>43</v>
      </c>
      <c r="B3" s="92">
        <v>4.6136363636363633</v>
      </c>
      <c r="C3" s="88">
        <v>10</v>
      </c>
    </row>
    <row r="4" spans="1:3" ht="18" customHeight="1">
      <c r="A4" s="89" t="s">
        <v>44</v>
      </c>
      <c r="B4" s="92">
        <v>9.2272727272727266</v>
      </c>
      <c r="C4" s="88">
        <v>18</v>
      </c>
    </row>
    <row r="5" spans="1:3" ht="18" customHeight="1">
      <c r="A5" s="89" t="s">
        <v>45</v>
      </c>
      <c r="B5" s="92">
        <v>13.84090909090909</v>
      </c>
      <c r="C5" s="88">
        <v>25</v>
      </c>
    </row>
    <row r="6" spans="1:3" ht="18" customHeight="1">
      <c r="B6" s="91"/>
      <c r="C6" s="91"/>
    </row>
    <row r="7" spans="1:3" ht="18" customHeight="1">
      <c r="A7" s="89" t="s">
        <v>46</v>
      </c>
      <c r="B7" s="91"/>
      <c r="C7" s="91"/>
    </row>
    <row r="8" spans="1:3" ht="18" customHeight="1">
      <c r="A8" s="89" t="s">
        <v>937</v>
      </c>
      <c r="B8" s="91">
        <v>60</v>
      </c>
      <c r="C8" s="91">
        <v>75</v>
      </c>
    </row>
    <row r="9" spans="1:3" ht="18" customHeight="1">
      <c r="A9" s="89" t="s">
        <v>919</v>
      </c>
      <c r="B9" s="91">
        <v>60</v>
      </c>
      <c r="C9" s="91">
        <v>90</v>
      </c>
    </row>
    <row r="10" spans="1:3" ht="18" customHeight="1">
      <c r="A10" s="89" t="s">
        <v>936</v>
      </c>
      <c r="B10" s="91">
        <v>90</v>
      </c>
      <c r="C10" s="91">
        <v>110</v>
      </c>
    </row>
    <row r="11" spans="1:3" ht="18" customHeight="1">
      <c r="A11" s="89" t="s">
        <v>47</v>
      </c>
      <c r="B11" s="91">
        <v>260</v>
      </c>
      <c r="C11" s="91">
        <v>280</v>
      </c>
    </row>
    <row r="12" spans="1:3" ht="18" customHeight="1">
      <c r="A12" s="89" t="s">
        <v>48</v>
      </c>
      <c r="B12" s="91" t="s">
        <v>49</v>
      </c>
      <c r="C12" s="91">
        <v>440</v>
      </c>
    </row>
    <row r="13" spans="1:3" ht="18" customHeight="1">
      <c r="A13" s="90" t="s">
        <v>50</v>
      </c>
      <c r="B13" s="91" t="s">
        <v>51</v>
      </c>
      <c r="C13" s="91">
        <v>599</v>
      </c>
    </row>
    <row r="14" spans="1:3" ht="18" customHeight="1">
      <c r="A14" s="90"/>
      <c r="B14" s="91"/>
      <c r="C14" s="91"/>
    </row>
    <row r="15" spans="1:3" ht="18" customHeight="1">
      <c r="A15" s="90" t="s">
        <v>52</v>
      </c>
      <c r="B15" s="91"/>
      <c r="C15" s="91"/>
    </row>
    <row r="16" spans="1:3" ht="18" customHeight="1">
      <c r="A16" s="90" t="s">
        <v>938</v>
      </c>
      <c r="B16" s="91">
        <v>60</v>
      </c>
      <c r="C16" s="91">
        <v>80</v>
      </c>
    </row>
    <row r="17" spans="1:3" ht="18" customHeight="1">
      <c r="A17" s="90" t="s">
        <v>939</v>
      </c>
      <c r="B17" s="91">
        <v>75</v>
      </c>
      <c r="C17" s="91">
        <v>90</v>
      </c>
    </row>
    <row r="18" spans="1:3" ht="18" customHeight="1">
      <c r="A18" s="90" t="s">
        <v>940</v>
      </c>
      <c r="B18" s="91">
        <v>150</v>
      </c>
      <c r="C18" s="91">
        <v>175</v>
      </c>
    </row>
    <row r="19" spans="1:3" ht="18" customHeight="1">
      <c r="A19" s="90" t="s">
        <v>941</v>
      </c>
      <c r="B19" s="91">
        <v>175</v>
      </c>
      <c r="C19" s="91">
        <v>190</v>
      </c>
    </row>
    <row r="20" spans="1:3" ht="18" customHeight="1">
      <c r="A20" s="90" t="s">
        <v>53</v>
      </c>
      <c r="B20" s="91">
        <v>20</v>
      </c>
      <c r="C20" s="91">
        <v>35</v>
      </c>
    </row>
    <row r="21" spans="1:3" ht="18" customHeight="1">
      <c r="A21" s="90" t="s">
        <v>54</v>
      </c>
      <c r="B21" s="91">
        <v>24.99</v>
      </c>
      <c r="C21" s="91">
        <v>29.99</v>
      </c>
    </row>
    <row r="22" spans="1:3" ht="18" customHeight="1">
      <c r="A22" s="90"/>
      <c r="B22" s="91"/>
      <c r="C22" s="91"/>
    </row>
    <row r="23" spans="1:3" ht="18" customHeight="1">
      <c r="A23" s="90" t="s">
        <v>55</v>
      </c>
      <c r="B23" s="91"/>
      <c r="C23" s="91"/>
    </row>
    <row r="24" spans="1:3" ht="18" customHeight="1">
      <c r="A24" s="90" t="s">
        <v>862</v>
      </c>
      <c r="B24" s="91">
        <v>80</v>
      </c>
      <c r="C24" s="91">
        <v>100</v>
      </c>
    </row>
    <row r="25" spans="1:3" ht="18" customHeight="1">
      <c r="A25" s="90" t="s">
        <v>863</v>
      </c>
      <c r="B25" s="91">
        <v>300</v>
      </c>
      <c r="C25" s="91">
        <v>320</v>
      </c>
    </row>
    <row r="26" spans="1:3" ht="18" customHeight="1">
      <c r="A26" s="90" t="s">
        <v>864</v>
      </c>
      <c r="B26" s="91">
        <v>400</v>
      </c>
      <c r="C26" s="91">
        <v>440</v>
      </c>
    </row>
    <row r="27" spans="1:3" ht="18" customHeight="1">
      <c r="A27" s="90"/>
      <c r="B27" s="91"/>
      <c r="C27" s="91"/>
    </row>
    <row r="28" spans="1:3" ht="18" customHeight="1">
      <c r="A28" s="89" t="s">
        <v>56</v>
      </c>
    </row>
    <row r="29" spans="1:3" ht="18" customHeight="1">
      <c r="A29" s="90" t="s">
        <v>872</v>
      </c>
      <c r="B29" s="91">
        <v>29.54</v>
      </c>
      <c r="C29" s="91">
        <v>49</v>
      </c>
    </row>
    <row r="30" spans="1:3" ht="18" customHeight="1">
      <c r="A30" s="90" t="s">
        <v>942</v>
      </c>
      <c r="B30" s="91">
        <v>40</v>
      </c>
      <c r="C30" s="91">
        <v>60</v>
      </c>
    </row>
    <row r="31" spans="1:3" ht="18" customHeight="1">
      <c r="A31" s="90" t="s">
        <v>871</v>
      </c>
      <c r="B31" s="91">
        <v>46.8</v>
      </c>
      <c r="C31" s="91">
        <v>60</v>
      </c>
    </row>
    <row r="32" spans="1:3" ht="18" customHeight="1">
      <c r="A32" s="90" t="s">
        <v>943</v>
      </c>
      <c r="B32" s="91">
        <v>50</v>
      </c>
      <c r="C32" s="91">
        <v>70</v>
      </c>
    </row>
    <row r="33" spans="1:3" ht="18" customHeight="1">
      <c r="A33" s="90" t="s">
        <v>865</v>
      </c>
      <c r="B33" s="91" t="s">
        <v>57</v>
      </c>
      <c r="C33" s="91">
        <v>65</v>
      </c>
    </row>
    <row r="34" spans="1:3" ht="18" customHeight="1">
      <c r="A34" s="90" t="s">
        <v>58</v>
      </c>
      <c r="B34" s="91">
        <v>70</v>
      </c>
      <c r="C34" s="91">
        <v>80</v>
      </c>
    </row>
    <row r="35" spans="1:3" ht="18" customHeight="1">
      <c r="A35" s="90" t="s">
        <v>866</v>
      </c>
      <c r="B35" s="91">
        <v>57.5</v>
      </c>
      <c r="C35" s="91">
        <v>95</v>
      </c>
    </row>
    <row r="36" spans="1:3" ht="18" customHeight="1">
      <c r="A36" s="90" t="s">
        <v>868</v>
      </c>
      <c r="B36" s="91">
        <v>105.03</v>
      </c>
      <c r="C36" s="91">
        <v>125</v>
      </c>
    </row>
    <row r="37" spans="1:3" ht="18" customHeight="1">
      <c r="A37" s="90" t="s">
        <v>944</v>
      </c>
      <c r="B37" s="91">
        <v>125</v>
      </c>
      <c r="C37" s="91">
        <v>140</v>
      </c>
    </row>
    <row r="38" spans="1:3" ht="18" customHeight="1">
      <c r="A38" s="90" t="s">
        <v>869</v>
      </c>
      <c r="B38" s="91">
        <v>157.51</v>
      </c>
      <c r="C38" s="91">
        <v>179</v>
      </c>
    </row>
    <row r="39" spans="1:3" ht="18" customHeight="1">
      <c r="A39" s="90" t="s">
        <v>945</v>
      </c>
      <c r="B39" s="91">
        <v>175</v>
      </c>
      <c r="C39" s="91">
        <v>190</v>
      </c>
    </row>
    <row r="40" spans="1:3" ht="18" customHeight="1">
      <c r="A40" s="90" t="s">
        <v>867</v>
      </c>
      <c r="B40" s="91">
        <v>162.08000000000001</v>
      </c>
      <c r="C40" s="91">
        <v>199</v>
      </c>
    </row>
    <row r="41" spans="1:3" ht="18" customHeight="1">
      <c r="A41" s="90" t="s">
        <v>870</v>
      </c>
      <c r="B41" s="91">
        <v>76.930000000000007</v>
      </c>
      <c r="C41" s="91">
        <v>105</v>
      </c>
    </row>
    <row r="42" spans="1:3" ht="18" customHeight="1">
      <c r="A42" s="90" t="s">
        <v>60</v>
      </c>
      <c r="B42" s="91" t="s">
        <v>59</v>
      </c>
      <c r="C42" s="91">
        <v>75</v>
      </c>
    </row>
    <row r="43" spans="1:3" ht="18" customHeight="1">
      <c r="A43" s="90" t="s">
        <v>61</v>
      </c>
      <c r="B43" s="91">
        <v>105</v>
      </c>
      <c r="C43" s="91">
        <v>115</v>
      </c>
    </row>
    <row r="44" spans="1:3" ht="18" customHeight="1">
      <c r="A44" s="90" t="s">
        <v>62</v>
      </c>
      <c r="B44" s="91">
        <v>70</v>
      </c>
      <c r="C44" s="91">
        <v>80</v>
      </c>
    </row>
    <row r="45" spans="1:3" ht="18" customHeight="1">
      <c r="A45" s="90" t="s">
        <v>63</v>
      </c>
      <c r="B45" s="91">
        <v>55</v>
      </c>
      <c r="C45" s="91">
        <v>65</v>
      </c>
    </row>
    <row r="46" spans="1:3" ht="18" customHeight="1">
      <c r="A46" s="90" t="s">
        <v>64</v>
      </c>
      <c r="B46" s="91">
        <v>80</v>
      </c>
      <c r="C46" s="91">
        <v>90</v>
      </c>
    </row>
    <row r="47" spans="1:3" ht="18" customHeight="1">
      <c r="A47" s="90" t="s">
        <v>65</v>
      </c>
      <c r="B47" s="91">
        <v>280</v>
      </c>
      <c r="C47" s="91">
        <v>290</v>
      </c>
    </row>
    <row r="48" spans="1:3" ht="18" customHeight="1">
      <c r="A48" s="90" t="s">
        <v>66</v>
      </c>
      <c r="B48" s="91">
        <v>375</v>
      </c>
      <c r="C48" s="91">
        <v>385</v>
      </c>
    </row>
    <row r="49" spans="1:3" ht="18" customHeight="1">
      <c r="A49" s="90" t="s">
        <v>67</v>
      </c>
      <c r="B49" s="91">
        <v>5.0999999999999996</v>
      </c>
      <c r="C49" s="91">
        <v>8</v>
      </c>
    </row>
    <row r="50" spans="1:3" ht="18" customHeight="1">
      <c r="A50" s="90" t="s">
        <v>68</v>
      </c>
      <c r="B50" s="91">
        <v>21.52</v>
      </c>
      <c r="C50" s="91">
        <v>30</v>
      </c>
    </row>
    <row r="51" spans="1:3" ht="18" customHeight="1">
      <c r="A51" s="90" t="s">
        <v>69</v>
      </c>
      <c r="B51" s="91">
        <v>30</v>
      </c>
      <c r="C51" s="91">
        <v>40</v>
      </c>
    </row>
    <row r="53" spans="1:3" ht="18" customHeight="1">
      <c r="A53" s="89" t="s">
        <v>70</v>
      </c>
    </row>
    <row r="54" spans="1:3" ht="18" customHeight="1">
      <c r="A54" s="110" t="s">
        <v>873</v>
      </c>
      <c r="B54" s="107">
        <v>567</v>
      </c>
      <c r="C54" s="108">
        <v>577</v>
      </c>
    </row>
    <row r="55" spans="1:3" ht="18" customHeight="1">
      <c r="A55" s="110" t="s">
        <v>874</v>
      </c>
      <c r="B55" s="107">
        <v>567</v>
      </c>
      <c r="C55" s="108">
        <v>577</v>
      </c>
    </row>
    <row r="56" spans="1:3" ht="18" customHeight="1">
      <c r="A56" s="110" t="s">
        <v>875</v>
      </c>
      <c r="B56" s="107">
        <v>567</v>
      </c>
      <c r="C56" s="108">
        <v>577</v>
      </c>
    </row>
    <row r="57" spans="1:3" ht="18" customHeight="1">
      <c r="A57" s="110" t="s">
        <v>876</v>
      </c>
      <c r="B57" s="107">
        <v>567</v>
      </c>
      <c r="C57" s="108">
        <v>577</v>
      </c>
    </row>
    <row r="58" spans="1:3" ht="18" customHeight="1">
      <c r="A58" s="110" t="s">
        <v>877</v>
      </c>
      <c r="B58" s="107">
        <v>567</v>
      </c>
      <c r="C58" s="108">
        <v>577</v>
      </c>
    </row>
    <row r="59" spans="1:3" ht="18" customHeight="1">
      <c r="A59" s="110" t="s">
        <v>878</v>
      </c>
      <c r="B59" s="107">
        <v>646</v>
      </c>
      <c r="C59" s="108">
        <v>659</v>
      </c>
    </row>
    <row r="60" spans="1:3" ht="18" customHeight="1">
      <c r="A60" s="110" t="s">
        <v>879</v>
      </c>
      <c r="B60" s="107">
        <v>646</v>
      </c>
      <c r="C60" s="108">
        <v>659</v>
      </c>
    </row>
    <row r="61" spans="1:3" ht="18" customHeight="1">
      <c r="A61" s="110" t="s">
        <v>880</v>
      </c>
      <c r="B61" s="107">
        <v>646</v>
      </c>
      <c r="C61" s="108">
        <v>659</v>
      </c>
    </row>
    <row r="62" spans="1:3" ht="18" customHeight="1">
      <c r="A62" s="110" t="s">
        <v>881</v>
      </c>
      <c r="B62" s="107">
        <v>646</v>
      </c>
      <c r="C62" s="108">
        <v>659</v>
      </c>
    </row>
    <row r="63" spans="1:3" ht="18" customHeight="1">
      <c r="A63" s="110" t="s">
        <v>882</v>
      </c>
      <c r="B63" s="107">
        <v>646</v>
      </c>
      <c r="C63" s="108">
        <v>659</v>
      </c>
    </row>
    <row r="64" spans="1:3" ht="18" customHeight="1">
      <c r="A64" s="110" t="s">
        <v>883</v>
      </c>
      <c r="B64" s="107">
        <v>805</v>
      </c>
      <c r="C64" s="108">
        <v>819</v>
      </c>
    </row>
    <row r="65" spans="1:3" ht="18" customHeight="1">
      <c r="A65" s="110" t="s">
        <v>884</v>
      </c>
      <c r="B65" s="107">
        <v>805</v>
      </c>
      <c r="C65" s="108">
        <v>819</v>
      </c>
    </row>
    <row r="66" spans="1:3" ht="18" customHeight="1">
      <c r="A66" s="110" t="s">
        <v>885</v>
      </c>
      <c r="B66" s="107">
        <v>805</v>
      </c>
      <c r="C66" s="108">
        <v>819</v>
      </c>
    </row>
    <row r="67" spans="1:3" ht="18" customHeight="1">
      <c r="A67" s="110" t="s">
        <v>886</v>
      </c>
      <c r="B67" s="107">
        <v>805</v>
      </c>
      <c r="C67" s="108">
        <v>819</v>
      </c>
    </row>
    <row r="68" spans="1:3" ht="18" customHeight="1">
      <c r="A68" s="110" t="s">
        <v>887</v>
      </c>
      <c r="B68" s="107">
        <v>805</v>
      </c>
      <c r="C68" s="108">
        <v>819</v>
      </c>
    </row>
    <row r="69" spans="1:3" ht="18" customHeight="1">
      <c r="A69" s="110"/>
      <c r="B69" s="107"/>
      <c r="C69" s="108"/>
    </row>
    <row r="70" spans="1:3" ht="18" customHeight="1">
      <c r="A70" s="110" t="s">
        <v>904</v>
      </c>
      <c r="B70" s="107">
        <v>646</v>
      </c>
      <c r="C70" s="108">
        <v>659</v>
      </c>
    </row>
    <row r="71" spans="1:3" ht="18" customHeight="1">
      <c r="A71" s="110" t="s">
        <v>905</v>
      </c>
      <c r="B71" s="107">
        <v>646</v>
      </c>
      <c r="C71" s="108">
        <v>659</v>
      </c>
    </row>
    <row r="72" spans="1:3" ht="18" customHeight="1">
      <c r="A72" s="110" t="s">
        <v>906</v>
      </c>
      <c r="B72" s="107">
        <v>646</v>
      </c>
      <c r="C72" s="108">
        <v>659</v>
      </c>
    </row>
    <row r="73" spans="1:3" ht="18" customHeight="1">
      <c r="A73" s="110" t="s">
        <v>907</v>
      </c>
      <c r="B73" s="107">
        <v>646</v>
      </c>
      <c r="C73" s="108">
        <v>659</v>
      </c>
    </row>
    <row r="74" spans="1:3" ht="18" customHeight="1">
      <c r="A74" s="110" t="s">
        <v>908</v>
      </c>
      <c r="B74" s="107">
        <v>646</v>
      </c>
      <c r="C74" s="108">
        <v>659</v>
      </c>
    </row>
    <row r="75" spans="1:3" ht="18" customHeight="1">
      <c r="A75" s="110" t="s">
        <v>909</v>
      </c>
      <c r="B75" s="107">
        <v>724</v>
      </c>
      <c r="C75" s="108">
        <f t="shared" ref="C75" si="0">SUM(B75+15)</f>
        <v>739</v>
      </c>
    </row>
    <row r="76" spans="1:3" ht="18" customHeight="1">
      <c r="A76" s="110" t="s">
        <v>910</v>
      </c>
      <c r="B76" s="107">
        <v>724</v>
      </c>
      <c r="C76" s="108">
        <f t="shared" ref="C76:C79" si="1">SUM(B76+15)</f>
        <v>739</v>
      </c>
    </row>
    <row r="77" spans="1:3" ht="18" customHeight="1">
      <c r="A77" s="110" t="s">
        <v>911</v>
      </c>
      <c r="B77" s="107">
        <v>724</v>
      </c>
      <c r="C77" s="108">
        <f t="shared" si="1"/>
        <v>739</v>
      </c>
    </row>
    <row r="78" spans="1:3" ht="18" customHeight="1">
      <c r="A78" s="110" t="s">
        <v>912</v>
      </c>
      <c r="B78" s="107">
        <v>724</v>
      </c>
      <c r="C78" s="108">
        <f t="shared" si="1"/>
        <v>739</v>
      </c>
    </row>
    <row r="79" spans="1:3" ht="18" customHeight="1">
      <c r="A79" s="110" t="s">
        <v>913</v>
      </c>
      <c r="B79" s="107">
        <v>724</v>
      </c>
      <c r="C79" s="108">
        <f t="shared" si="1"/>
        <v>739</v>
      </c>
    </row>
    <row r="80" spans="1:3" ht="18" customHeight="1">
      <c r="A80" s="110" t="s">
        <v>914</v>
      </c>
      <c r="B80" s="107">
        <v>885</v>
      </c>
      <c r="C80" s="108">
        <v>899</v>
      </c>
    </row>
    <row r="81" spans="1:3" ht="18" customHeight="1">
      <c r="A81" s="110" t="s">
        <v>915</v>
      </c>
      <c r="B81" s="107">
        <v>885</v>
      </c>
      <c r="C81" s="108">
        <v>899</v>
      </c>
    </row>
    <row r="82" spans="1:3" ht="18" customHeight="1">
      <c r="A82" s="110" t="s">
        <v>916</v>
      </c>
      <c r="B82" s="107">
        <v>885</v>
      </c>
      <c r="C82" s="108">
        <v>899</v>
      </c>
    </row>
    <row r="83" spans="1:3" ht="18" customHeight="1">
      <c r="A83" s="110" t="s">
        <v>917</v>
      </c>
      <c r="B83" s="107">
        <v>885</v>
      </c>
      <c r="C83" s="108">
        <v>899</v>
      </c>
    </row>
    <row r="84" spans="1:3" ht="18" customHeight="1">
      <c r="A84" s="110" t="s">
        <v>918</v>
      </c>
      <c r="B84" s="107">
        <v>885</v>
      </c>
      <c r="C84" s="108">
        <v>899</v>
      </c>
    </row>
    <row r="85" spans="1:3" ht="18" customHeight="1">
      <c r="A85" s="110"/>
      <c r="B85" s="107"/>
      <c r="C85" s="108"/>
    </row>
    <row r="86" spans="1:3" ht="18" customHeight="1">
      <c r="A86" s="110" t="s">
        <v>888</v>
      </c>
      <c r="B86" s="107">
        <v>759</v>
      </c>
      <c r="C86" s="108">
        <v>769</v>
      </c>
    </row>
    <row r="87" spans="1:3" ht="18" customHeight="1">
      <c r="A87" s="110" t="s">
        <v>889</v>
      </c>
      <c r="B87" s="107">
        <v>759</v>
      </c>
      <c r="C87" s="108">
        <v>769</v>
      </c>
    </row>
    <row r="88" spans="1:3" ht="18" customHeight="1">
      <c r="A88" s="110" t="s">
        <v>890</v>
      </c>
      <c r="B88" s="107">
        <v>759</v>
      </c>
      <c r="C88" s="108">
        <v>769</v>
      </c>
    </row>
    <row r="89" spans="1:3" ht="18" customHeight="1">
      <c r="A89" s="110" t="s">
        <v>891</v>
      </c>
      <c r="B89" s="107">
        <v>759</v>
      </c>
      <c r="C89" s="108">
        <v>769</v>
      </c>
    </row>
    <row r="90" spans="1:3" ht="18" customHeight="1">
      <c r="A90" s="110" t="s">
        <v>892</v>
      </c>
      <c r="B90" s="107">
        <v>839</v>
      </c>
      <c r="C90" s="108">
        <v>849</v>
      </c>
    </row>
    <row r="91" spans="1:3" ht="18" customHeight="1">
      <c r="A91" s="110" t="s">
        <v>893</v>
      </c>
      <c r="B91" s="107">
        <v>839</v>
      </c>
      <c r="C91" s="108">
        <v>849</v>
      </c>
    </row>
    <row r="92" spans="1:3" ht="18" customHeight="1">
      <c r="A92" s="110" t="s">
        <v>894</v>
      </c>
      <c r="B92" s="107">
        <v>839</v>
      </c>
      <c r="C92" s="108">
        <v>849</v>
      </c>
    </row>
    <row r="93" spans="1:3" ht="18" customHeight="1">
      <c r="A93" s="110" t="s">
        <v>895</v>
      </c>
      <c r="B93" s="107">
        <v>839</v>
      </c>
      <c r="C93" s="108">
        <v>849</v>
      </c>
    </row>
    <row r="94" spans="1:3" ht="18" customHeight="1">
      <c r="A94" s="110"/>
      <c r="B94" s="107"/>
      <c r="C94" s="108"/>
    </row>
    <row r="95" spans="1:3" ht="18" customHeight="1">
      <c r="A95" s="110" t="s">
        <v>896</v>
      </c>
      <c r="B95" s="107">
        <v>918</v>
      </c>
      <c r="C95" s="108">
        <v>929</v>
      </c>
    </row>
    <row r="96" spans="1:3" ht="18" customHeight="1">
      <c r="A96" s="110" t="s">
        <v>897</v>
      </c>
      <c r="B96" s="107">
        <v>918</v>
      </c>
      <c r="C96" s="108">
        <v>929</v>
      </c>
    </row>
    <row r="97" spans="1:3" ht="18" customHeight="1">
      <c r="A97" s="110" t="s">
        <v>898</v>
      </c>
      <c r="B97" s="107">
        <v>918</v>
      </c>
      <c r="C97" s="108">
        <v>929</v>
      </c>
    </row>
    <row r="98" spans="1:3" ht="18" customHeight="1">
      <c r="A98" s="110" t="s">
        <v>899</v>
      </c>
      <c r="B98" s="107">
        <v>918</v>
      </c>
      <c r="C98" s="108">
        <v>929</v>
      </c>
    </row>
    <row r="99" spans="1:3" ht="18" customHeight="1">
      <c r="A99" s="110" t="s">
        <v>900</v>
      </c>
      <c r="B99" s="107">
        <v>1078</v>
      </c>
      <c r="C99" s="108">
        <v>1095</v>
      </c>
    </row>
    <row r="100" spans="1:3" ht="18" customHeight="1">
      <c r="A100" s="110" t="s">
        <v>901</v>
      </c>
      <c r="B100" s="107">
        <v>1078</v>
      </c>
      <c r="C100" s="108">
        <v>1095</v>
      </c>
    </row>
    <row r="101" spans="1:3" ht="18" customHeight="1">
      <c r="A101" s="110" t="s">
        <v>902</v>
      </c>
      <c r="B101" s="107">
        <v>1078</v>
      </c>
      <c r="C101" s="108">
        <v>1095</v>
      </c>
    </row>
    <row r="102" spans="1:3" ht="18" customHeight="1">
      <c r="A102" s="110" t="s">
        <v>903</v>
      </c>
      <c r="B102" s="107">
        <v>1078</v>
      </c>
      <c r="C102" s="108">
        <v>1095</v>
      </c>
    </row>
    <row r="103" spans="1:3" ht="18" customHeight="1">
      <c r="A103" s="110"/>
      <c r="B103" s="107"/>
      <c r="C103" s="108"/>
    </row>
    <row r="104" spans="1:3" ht="18" customHeight="1">
      <c r="A104" s="93" t="s">
        <v>448</v>
      </c>
      <c r="B104" s="94">
        <v>488</v>
      </c>
      <c r="C104" s="108">
        <f t="shared" ref="C104:C128" si="2">SUM(B104+15)</f>
        <v>503</v>
      </c>
    </row>
    <row r="105" spans="1:3" ht="18" customHeight="1">
      <c r="A105" s="93" t="s">
        <v>449</v>
      </c>
      <c r="B105" s="94">
        <v>488</v>
      </c>
      <c r="C105" s="108">
        <f t="shared" si="2"/>
        <v>503</v>
      </c>
    </row>
    <row r="106" spans="1:3" ht="18" customHeight="1">
      <c r="A106" s="93" t="s">
        <v>450</v>
      </c>
      <c r="B106" s="94">
        <v>488</v>
      </c>
      <c r="C106" s="108">
        <f t="shared" si="2"/>
        <v>503</v>
      </c>
    </row>
    <row r="107" spans="1:3" ht="18" customHeight="1">
      <c r="A107" s="93" t="s">
        <v>451</v>
      </c>
      <c r="B107" s="94">
        <v>488</v>
      </c>
      <c r="C107" s="108">
        <f t="shared" si="2"/>
        <v>503</v>
      </c>
    </row>
    <row r="108" spans="1:3" ht="18" customHeight="1">
      <c r="A108" s="93" t="s">
        <v>452</v>
      </c>
      <c r="B108" s="94">
        <v>488</v>
      </c>
      <c r="C108" s="108">
        <f t="shared" si="2"/>
        <v>503</v>
      </c>
    </row>
    <row r="109" spans="1:3" ht="18" customHeight="1">
      <c r="A109" s="93" t="s">
        <v>453</v>
      </c>
      <c r="B109" s="94">
        <v>488</v>
      </c>
      <c r="C109" s="108">
        <f t="shared" si="2"/>
        <v>503</v>
      </c>
    </row>
    <row r="110" spans="1:3" ht="18" customHeight="1">
      <c r="A110" s="93" t="s">
        <v>454</v>
      </c>
      <c r="B110" s="94">
        <v>567</v>
      </c>
      <c r="C110" s="108">
        <f t="shared" si="2"/>
        <v>582</v>
      </c>
    </row>
    <row r="111" spans="1:3" ht="18" customHeight="1">
      <c r="A111" s="93" t="s">
        <v>455</v>
      </c>
      <c r="B111" s="94">
        <v>567</v>
      </c>
      <c r="C111" s="108">
        <f t="shared" si="2"/>
        <v>582</v>
      </c>
    </row>
    <row r="112" spans="1:3" ht="18" customHeight="1">
      <c r="A112" s="93" t="s">
        <v>456</v>
      </c>
      <c r="B112" s="94">
        <v>567</v>
      </c>
      <c r="C112" s="108">
        <f t="shared" si="2"/>
        <v>582</v>
      </c>
    </row>
    <row r="113" spans="1:3" ht="18" customHeight="1">
      <c r="A113" s="93" t="s">
        <v>457</v>
      </c>
      <c r="B113" s="94">
        <v>567</v>
      </c>
      <c r="C113" s="108">
        <f t="shared" si="2"/>
        <v>582</v>
      </c>
    </row>
    <row r="114" spans="1:3" ht="18" customHeight="1">
      <c r="A114" s="93" t="s">
        <v>458</v>
      </c>
      <c r="B114" s="94">
        <v>567</v>
      </c>
      <c r="C114" s="108">
        <f t="shared" si="2"/>
        <v>582</v>
      </c>
    </row>
    <row r="115" spans="1:3" ht="18" customHeight="1">
      <c r="A115" s="93" t="s">
        <v>459</v>
      </c>
      <c r="B115" s="94">
        <v>567</v>
      </c>
      <c r="C115" s="108">
        <f t="shared" si="2"/>
        <v>582</v>
      </c>
    </row>
    <row r="116" spans="1:3" ht="18" customHeight="1">
      <c r="A116" s="96"/>
      <c r="B116" s="97" t="s">
        <v>487</v>
      </c>
      <c r="C116" s="108"/>
    </row>
    <row r="117" spans="1:3" ht="18" customHeight="1">
      <c r="A117" s="93" t="s">
        <v>460</v>
      </c>
      <c r="B117" s="94">
        <v>567</v>
      </c>
      <c r="C117" s="108">
        <f t="shared" si="2"/>
        <v>582</v>
      </c>
    </row>
    <row r="118" spans="1:3" ht="18" customHeight="1">
      <c r="A118" s="93" t="s">
        <v>461</v>
      </c>
      <c r="B118" s="94">
        <v>567</v>
      </c>
      <c r="C118" s="108">
        <f t="shared" si="2"/>
        <v>582</v>
      </c>
    </row>
    <row r="119" spans="1:3" ht="18" customHeight="1">
      <c r="A119" s="93" t="s">
        <v>462</v>
      </c>
      <c r="B119" s="94">
        <v>567</v>
      </c>
      <c r="C119" s="108">
        <f t="shared" si="2"/>
        <v>582</v>
      </c>
    </row>
    <row r="120" spans="1:3" ht="18" customHeight="1">
      <c r="A120" s="93" t="s">
        <v>463</v>
      </c>
      <c r="B120" s="94">
        <v>567</v>
      </c>
      <c r="C120" s="108">
        <f t="shared" si="2"/>
        <v>582</v>
      </c>
    </row>
    <row r="121" spans="1:3" ht="18" customHeight="1">
      <c r="A121" s="93" t="s">
        <v>464</v>
      </c>
      <c r="B121" s="94">
        <v>567</v>
      </c>
      <c r="C121" s="108">
        <f t="shared" si="2"/>
        <v>582</v>
      </c>
    </row>
    <row r="122" spans="1:3" ht="18" customHeight="1">
      <c r="A122" s="93" t="s">
        <v>465</v>
      </c>
      <c r="B122" s="94">
        <v>567</v>
      </c>
      <c r="C122" s="108">
        <f t="shared" si="2"/>
        <v>582</v>
      </c>
    </row>
    <row r="123" spans="1:3" ht="18" customHeight="1">
      <c r="A123" s="93" t="s">
        <v>466</v>
      </c>
      <c r="B123" s="94">
        <v>646</v>
      </c>
      <c r="C123" s="108">
        <f t="shared" si="2"/>
        <v>661</v>
      </c>
    </row>
    <row r="124" spans="1:3" ht="18" customHeight="1">
      <c r="A124" s="93" t="s">
        <v>467</v>
      </c>
      <c r="B124" s="94">
        <v>646</v>
      </c>
      <c r="C124" s="108">
        <f t="shared" si="2"/>
        <v>661</v>
      </c>
    </row>
    <row r="125" spans="1:3" ht="18" customHeight="1">
      <c r="A125" s="93" t="s">
        <v>468</v>
      </c>
      <c r="B125" s="94">
        <v>646</v>
      </c>
      <c r="C125" s="108">
        <f t="shared" si="2"/>
        <v>661</v>
      </c>
    </row>
    <row r="126" spans="1:3" ht="18" customHeight="1">
      <c r="A126" s="93" t="s">
        <v>469</v>
      </c>
      <c r="B126" s="94">
        <v>646</v>
      </c>
      <c r="C126" s="108">
        <f t="shared" si="2"/>
        <v>661</v>
      </c>
    </row>
    <row r="127" spans="1:3" ht="18" customHeight="1">
      <c r="A127" s="93" t="s">
        <v>470</v>
      </c>
      <c r="B127" s="94">
        <v>646</v>
      </c>
      <c r="C127" s="108">
        <f t="shared" si="2"/>
        <v>661</v>
      </c>
    </row>
    <row r="128" spans="1:3" ht="18" customHeight="1">
      <c r="A128" s="93" t="s">
        <v>471</v>
      </c>
      <c r="B128" s="94">
        <v>646</v>
      </c>
      <c r="C128" s="108">
        <f t="shared" si="2"/>
        <v>661</v>
      </c>
    </row>
    <row r="129" spans="1:3" ht="18" customHeight="1">
      <c r="A129" s="96"/>
      <c r="B129" s="95"/>
      <c r="C129" s="108"/>
    </row>
    <row r="130" spans="1:3" ht="18" customHeight="1">
      <c r="A130" s="93" t="s">
        <v>472</v>
      </c>
      <c r="B130" s="94">
        <v>315</v>
      </c>
      <c r="C130" s="108">
        <f t="shared" ref="C130:C167" si="3">SUM(B130+15)</f>
        <v>330</v>
      </c>
    </row>
    <row r="131" spans="1:3" ht="18" customHeight="1">
      <c r="A131" s="93" t="s">
        <v>473</v>
      </c>
      <c r="B131" s="94">
        <v>315</v>
      </c>
      <c r="C131" s="108">
        <f t="shared" si="3"/>
        <v>330</v>
      </c>
    </row>
    <row r="132" spans="1:3" ht="18" customHeight="1">
      <c r="A132" s="93" t="s">
        <v>474</v>
      </c>
      <c r="B132" s="94">
        <v>315</v>
      </c>
      <c r="C132" s="108">
        <f t="shared" si="3"/>
        <v>330</v>
      </c>
    </row>
    <row r="133" spans="1:3" ht="18" customHeight="1">
      <c r="A133" s="93" t="s">
        <v>475</v>
      </c>
      <c r="B133" s="94">
        <v>354</v>
      </c>
      <c r="C133" s="108">
        <f t="shared" si="3"/>
        <v>369</v>
      </c>
    </row>
    <row r="134" spans="1:3" ht="18" customHeight="1">
      <c r="A134" s="93" t="s">
        <v>476</v>
      </c>
      <c r="B134" s="94">
        <v>354</v>
      </c>
      <c r="C134" s="108">
        <f t="shared" si="3"/>
        <v>369</v>
      </c>
    </row>
    <row r="135" spans="1:3" ht="18" customHeight="1">
      <c r="A135" s="93" t="s">
        <v>477</v>
      </c>
      <c r="B135" s="94">
        <v>354</v>
      </c>
      <c r="C135" s="108">
        <f t="shared" si="3"/>
        <v>369</v>
      </c>
    </row>
    <row r="136" spans="1:3" ht="18" customHeight="1">
      <c r="A136" s="93" t="s">
        <v>478</v>
      </c>
      <c r="B136" s="94">
        <v>434</v>
      </c>
      <c r="C136" s="108">
        <f t="shared" si="3"/>
        <v>449</v>
      </c>
    </row>
    <row r="137" spans="1:3" ht="18" customHeight="1">
      <c r="A137" s="93" t="s">
        <v>479</v>
      </c>
      <c r="B137" s="94">
        <v>434</v>
      </c>
      <c r="C137" s="108">
        <f t="shared" si="3"/>
        <v>449</v>
      </c>
    </row>
    <row r="138" spans="1:3" ht="18" customHeight="1">
      <c r="A138" s="93" t="s">
        <v>480</v>
      </c>
      <c r="B138" s="94">
        <v>434</v>
      </c>
      <c r="C138" s="108">
        <f t="shared" si="3"/>
        <v>449</v>
      </c>
    </row>
    <row r="139" spans="1:3" ht="18" customHeight="1">
      <c r="A139" s="96"/>
      <c r="B139" s="97" t="s">
        <v>487</v>
      </c>
      <c r="C139" s="108"/>
    </row>
    <row r="140" spans="1:3" ht="18" customHeight="1">
      <c r="A140" s="93" t="s">
        <v>481</v>
      </c>
      <c r="B140" s="94">
        <v>405</v>
      </c>
      <c r="C140" s="108">
        <f t="shared" si="3"/>
        <v>420</v>
      </c>
    </row>
    <row r="141" spans="1:3" ht="18" customHeight="1">
      <c r="A141" s="93" t="s">
        <v>482</v>
      </c>
      <c r="B141" s="94">
        <v>405</v>
      </c>
      <c r="C141" s="108">
        <f t="shared" si="3"/>
        <v>420</v>
      </c>
    </row>
    <row r="142" spans="1:3" ht="18" customHeight="1">
      <c r="A142" s="93" t="s">
        <v>483</v>
      </c>
      <c r="B142" s="94">
        <v>405</v>
      </c>
      <c r="C142" s="108">
        <f t="shared" si="3"/>
        <v>420</v>
      </c>
    </row>
    <row r="143" spans="1:3" ht="18" customHeight="1">
      <c r="A143" s="93" t="s">
        <v>484</v>
      </c>
      <c r="B143" s="94">
        <v>405</v>
      </c>
      <c r="C143" s="108">
        <f t="shared" si="3"/>
        <v>420</v>
      </c>
    </row>
    <row r="144" spans="1:3" ht="18" customHeight="1">
      <c r="A144" s="93" t="s">
        <v>485</v>
      </c>
      <c r="B144" s="94">
        <v>405</v>
      </c>
      <c r="C144" s="108">
        <f t="shared" si="3"/>
        <v>420</v>
      </c>
    </row>
    <row r="145" spans="1:3" ht="18" customHeight="1">
      <c r="A145" s="93" t="s">
        <v>486</v>
      </c>
      <c r="B145" s="94">
        <v>405</v>
      </c>
      <c r="C145" s="108">
        <f t="shared" si="3"/>
        <v>420</v>
      </c>
    </row>
    <row r="146" spans="1:3" ht="18" customHeight="1">
      <c r="C146" s="108"/>
    </row>
    <row r="147" spans="1:3" ht="18" customHeight="1">
      <c r="A147" s="89" t="s">
        <v>416</v>
      </c>
      <c r="B147" s="88">
        <v>99</v>
      </c>
      <c r="C147" s="108">
        <f t="shared" si="3"/>
        <v>114</v>
      </c>
    </row>
    <row r="148" spans="1:3" ht="18" customHeight="1">
      <c r="A148" s="90" t="s">
        <v>413</v>
      </c>
      <c r="B148" s="91">
        <v>155</v>
      </c>
      <c r="C148" s="108">
        <f t="shared" si="3"/>
        <v>170</v>
      </c>
    </row>
    <row r="149" spans="1:3" ht="18" customHeight="1">
      <c r="A149" s="90" t="s">
        <v>920</v>
      </c>
      <c r="B149" s="91">
        <v>309</v>
      </c>
      <c r="C149" s="108">
        <f t="shared" si="3"/>
        <v>324</v>
      </c>
    </row>
    <row r="150" spans="1:3" ht="18" customHeight="1">
      <c r="C150" s="108"/>
    </row>
    <row r="151" spans="1:3" ht="18" customHeight="1">
      <c r="A151" s="90" t="s">
        <v>414</v>
      </c>
      <c r="B151" s="88">
        <v>349</v>
      </c>
      <c r="C151" s="108">
        <f t="shared" si="3"/>
        <v>364</v>
      </c>
    </row>
    <row r="152" spans="1:3" ht="18" customHeight="1">
      <c r="A152" s="90" t="s">
        <v>946</v>
      </c>
      <c r="B152" s="88">
        <v>375</v>
      </c>
      <c r="C152" s="108">
        <f t="shared" si="3"/>
        <v>390</v>
      </c>
    </row>
    <row r="153" spans="1:3" ht="18" customHeight="1">
      <c r="A153" s="90" t="s">
        <v>415</v>
      </c>
      <c r="B153" s="88">
        <v>629</v>
      </c>
      <c r="C153" s="108">
        <f t="shared" si="3"/>
        <v>644</v>
      </c>
    </row>
    <row r="154" spans="1:3" ht="18" customHeight="1">
      <c r="A154" s="105" t="s">
        <v>930</v>
      </c>
      <c r="B154" s="109">
        <v>495</v>
      </c>
      <c r="C154" s="108">
        <f t="shared" si="3"/>
        <v>510</v>
      </c>
    </row>
    <row r="155" spans="1:3" ht="18" customHeight="1">
      <c r="A155" s="105" t="s">
        <v>931</v>
      </c>
      <c r="B155" s="109">
        <v>599</v>
      </c>
      <c r="C155" s="108">
        <f t="shared" si="3"/>
        <v>614</v>
      </c>
    </row>
    <row r="156" spans="1:3" ht="18" customHeight="1">
      <c r="A156" s="105" t="s">
        <v>932</v>
      </c>
      <c r="B156" s="109">
        <v>719</v>
      </c>
      <c r="C156" s="108">
        <f t="shared" si="3"/>
        <v>734</v>
      </c>
    </row>
    <row r="157" spans="1:3" ht="18" customHeight="1">
      <c r="A157" s="90"/>
      <c r="C157" s="108"/>
    </row>
    <row r="158" spans="1:3" ht="18" customHeight="1">
      <c r="A158" s="89" t="s">
        <v>417</v>
      </c>
      <c r="B158" s="88">
        <v>189</v>
      </c>
      <c r="C158" s="108">
        <f t="shared" si="3"/>
        <v>204</v>
      </c>
    </row>
    <row r="159" spans="1:3" ht="18" customHeight="1">
      <c r="A159" s="89" t="s">
        <v>418</v>
      </c>
      <c r="B159" s="88">
        <v>529</v>
      </c>
      <c r="C159" s="108">
        <f t="shared" si="3"/>
        <v>544</v>
      </c>
    </row>
    <row r="160" spans="1:3" ht="18" customHeight="1">
      <c r="A160" s="89" t="s">
        <v>419</v>
      </c>
      <c r="B160" s="88">
        <v>499</v>
      </c>
      <c r="C160" s="108">
        <f t="shared" si="3"/>
        <v>514</v>
      </c>
    </row>
    <row r="161" spans="1:3" ht="18" customHeight="1">
      <c r="A161" s="89" t="s">
        <v>947</v>
      </c>
      <c r="B161" s="88">
        <v>525</v>
      </c>
      <c r="C161" s="108">
        <f t="shared" si="3"/>
        <v>540</v>
      </c>
    </row>
    <row r="162" spans="1:3" ht="18" customHeight="1">
      <c r="A162" s="89" t="s">
        <v>948</v>
      </c>
      <c r="B162" s="88">
        <v>729</v>
      </c>
      <c r="C162" s="108">
        <f t="shared" si="3"/>
        <v>744</v>
      </c>
    </row>
    <row r="163" spans="1:3" ht="18" customHeight="1">
      <c r="A163" s="90"/>
      <c r="C163" s="108"/>
    </row>
    <row r="164" spans="1:3" ht="18" customHeight="1">
      <c r="A164" s="90" t="s">
        <v>420</v>
      </c>
      <c r="B164" s="91">
        <v>85</v>
      </c>
      <c r="C164" s="108">
        <f t="shared" si="3"/>
        <v>100</v>
      </c>
    </row>
    <row r="165" spans="1:3" ht="18" customHeight="1">
      <c r="A165" s="90" t="s">
        <v>949</v>
      </c>
      <c r="B165" s="91">
        <v>99</v>
      </c>
      <c r="C165" s="108">
        <f t="shared" si="3"/>
        <v>114</v>
      </c>
    </row>
    <row r="166" spans="1:3" ht="18" customHeight="1">
      <c r="A166" s="90" t="s">
        <v>421</v>
      </c>
      <c r="B166" s="91">
        <v>109</v>
      </c>
      <c r="C166" s="108">
        <f t="shared" si="3"/>
        <v>124</v>
      </c>
    </row>
    <row r="167" spans="1:3" ht="18" customHeight="1">
      <c r="A167" s="90" t="s">
        <v>933</v>
      </c>
      <c r="B167" s="91">
        <v>114</v>
      </c>
      <c r="C167" s="108">
        <f t="shared" si="3"/>
        <v>129</v>
      </c>
    </row>
    <row r="168" spans="1:3" ht="18" customHeight="1">
      <c r="A168" s="90" t="s">
        <v>423</v>
      </c>
      <c r="B168" s="91">
        <v>159</v>
      </c>
      <c r="C168" s="108">
        <f t="shared" ref="C168:C230" si="4">SUM(B168+15)</f>
        <v>174</v>
      </c>
    </row>
    <row r="169" spans="1:3" ht="18" customHeight="1">
      <c r="A169" s="90" t="s">
        <v>950</v>
      </c>
      <c r="B169" s="91">
        <v>179</v>
      </c>
      <c r="C169" s="108">
        <f t="shared" si="4"/>
        <v>194</v>
      </c>
    </row>
    <row r="170" spans="1:3" ht="18" customHeight="1">
      <c r="A170" s="90" t="s">
        <v>424</v>
      </c>
      <c r="B170" s="91">
        <v>189</v>
      </c>
      <c r="C170" s="108">
        <f t="shared" si="4"/>
        <v>204</v>
      </c>
    </row>
    <row r="171" spans="1:3" ht="18" customHeight="1">
      <c r="A171" s="90" t="s">
        <v>921</v>
      </c>
      <c r="B171" s="91">
        <v>204</v>
      </c>
      <c r="C171" s="108">
        <f t="shared" si="4"/>
        <v>219</v>
      </c>
    </row>
    <row r="172" spans="1:3" ht="18" customHeight="1">
      <c r="A172" s="90" t="s">
        <v>922</v>
      </c>
      <c r="B172" s="91">
        <v>239</v>
      </c>
      <c r="C172" s="108">
        <f t="shared" si="4"/>
        <v>254</v>
      </c>
    </row>
    <row r="173" spans="1:3" ht="18" customHeight="1">
      <c r="A173" s="90" t="s">
        <v>422</v>
      </c>
      <c r="B173" s="91">
        <v>239</v>
      </c>
      <c r="C173" s="108">
        <f t="shared" si="4"/>
        <v>254</v>
      </c>
    </row>
    <row r="174" spans="1:3" ht="18" customHeight="1">
      <c r="A174" s="90" t="s">
        <v>425</v>
      </c>
      <c r="B174" s="91">
        <v>255</v>
      </c>
      <c r="C174" s="108">
        <f t="shared" si="4"/>
        <v>270</v>
      </c>
    </row>
    <row r="175" spans="1:3" ht="18" customHeight="1">
      <c r="A175" s="90" t="s">
        <v>426</v>
      </c>
      <c r="B175" s="91">
        <v>299</v>
      </c>
      <c r="C175" s="108">
        <f t="shared" si="4"/>
        <v>314</v>
      </c>
    </row>
    <row r="176" spans="1:3" ht="18" customHeight="1">
      <c r="A176" s="90" t="s">
        <v>427</v>
      </c>
      <c r="B176" s="91">
        <v>179</v>
      </c>
      <c r="C176" s="108">
        <f t="shared" si="4"/>
        <v>194</v>
      </c>
    </row>
    <row r="177" spans="1:3" ht="18" customHeight="1">
      <c r="A177" s="90" t="s">
        <v>951</v>
      </c>
      <c r="B177" s="91">
        <v>264</v>
      </c>
      <c r="C177" s="108">
        <f t="shared" si="4"/>
        <v>279</v>
      </c>
    </row>
    <row r="178" spans="1:3" ht="18" customHeight="1">
      <c r="A178" s="90" t="s">
        <v>428</v>
      </c>
      <c r="B178" s="91">
        <v>319</v>
      </c>
      <c r="C178" s="108">
        <f t="shared" si="4"/>
        <v>334</v>
      </c>
    </row>
    <row r="179" spans="1:3" ht="18" customHeight="1">
      <c r="A179" s="90" t="s">
        <v>934</v>
      </c>
      <c r="B179" s="91">
        <v>299</v>
      </c>
      <c r="C179" s="108">
        <f t="shared" si="4"/>
        <v>314</v>
      </c>
    </row>
    <row r="180" spans="1:3" ht="18" customHeight="1">
      <c r="A180" s="90" t="s">
        <v>71</v>
      </c>
      <c r="B180" s="91">
        <v>359</v>
      </c>
      <c r="C180" s="108">
        <f t="shared" si="4"/>
        <v>374</v>
      </c>
    </row>
    <row r="181" spans="1:3" ht="18" customHeight="1">
      <c r="A181" s="90" t="s">
        <v>438</v>
      </c>
      <c r="B181" s="91">
        <v>439</v>
      </c>
      <c r="C181" s="108">
        <f t="shared" si="4"/>
        <v>454</v>
      </c>
    </row>
    <row r="182" spans="1:3" ht="18" customHeight="1">
      <c r="A182" s="93" t="s">
        <v>429</v>
      </c>
      <c r="B182" s="92">
        <v>449</v>
      </c>
      <c r="C182" s="108">
        <f t="shared" si="4"/>
        <v>464</v>
      </c>
    </row>
    <row r="183" spans="1:3" ht="18" customHeight="1">
      <c r="A183" s="93" t="s">
        <v>430</v>
      </c>
      <c r="B183" s="92">
        <v>499</v>
      </c>
      <c r="C183" s="108">
        <f t="shared" si="4"/>
        <v>514</v>
      </c>
    </row>
    <row r="184" spans="1:3" ht="18" customHeight="1">
      <c r="A184" s="93" t="s">
        <v>431</v>
      </c>
      <c r="B184" s="92">
        <v>649</v>
      </c>
      <c r="C184" s="108">
        <f t="shared" si="4"/>
        <v>664</v>
      </c>
    </row>
    <row r="185" spans="1:3" ht="18" customHeight="1">
      <c r="A185" s="93" t="s">
        <v>432</v>
      </c>
      <c r="B185" s="92">
        <v>699</v>
      </c>
      <c r="C185" s="108">
        <f t="shared" si="4"/>
        <v>714</v>
      </c>
    </row>
    <row r="186" spans="1:3" ht="18" customHeight="1">
      <c r="A186" s="93" t="s">
        <v>433</v>
      </c>
      <c r="B186" s="92">
        <v>709</v>
      </c>
      <c r="C186" s="108">
        <f t="shared" si="4"/>
        <v>724</v>
      </c>
    </row>
    <row r="187" spans="1:3" ht="18" customHeight="1">
      <c r="A187" s="93" t="s">
        <v>434</v>
      </c>
      <c r="B187" s="92">
        <v>809</v>
      </c>
      <c r="C187" s="108">
        <f t="shared" si="4"/>
        <v>824</v>
      </c>
    </row>
    <row r="188" spans="1:3" ht="18" customHeight="1">
      <c r="A188" s="93" t="s">
        <v>435</v>
      </c>
      <c r="B188" s="92">
        <v>599</v>
      </c>
      <c r="C188" s="108">
        <f t="shared" si="4"/>
        <v>614</v>
      </c>
    </row>
    <row r="189" spans="1:3" ht="18" customHeight="1">
      <c r="A189" s="93" t="s">
        <v>436</v>
      </c>
      <c r="B189" s="92">
        <v>649</v>
      </c>
      <c r="C189" s="108">
        <f t="shared" si="4"/>
        <v>664</v>
      </c>
    </row>
    <row r="190" spans="1:3" ht="18" customHeight="1">
      <c r="A190" s="93" t="s">
        <v>952</v>
      </c>
      <c r="B190" s="92">
        <v>949</v>
      </c>
      <c r="C190" s="108">
        <f t="shared" si="4"/>
        <v>964</v>
      </c>
    </row>
    <row r="191" spans="1:3" ht="18" customHeight="1">
      <c r="A191" s="93" t="s">
        <v>437</v>
      </c>
      <c r="B191" s="92">
        <v>1049</v>
      </c>
      <c r="C191" s="108">
        <f t="shared" si="4"/>
        <v>1064</v>
      </c>
    </row>
    <row r="192" spans="1:3" ht="18" customHeight="1">
      <c r="A192" s="93"/>
      <c r="B192" s="92"/>
      <c r="C192" s="108"/>
    </row>
    <row r="193" spans="1:3" ht="18" customHeight="1">
      <c r="A193" s="90" t="s">
        <v>935</v>
      </c>
      <c r="B193" s="88">
        <v>26</v>
      </c>
      <c r="C193" s="108">
        <f t="shared" si="4"/>
        <v>41</v>
      </c>
    </row>
    <row r="194" spans="1:3" ht="18" customHeight="1">
      <c r="A194" s="90" t="s">
        <v>439</v>
      </c>
      <c r="B194" s="91">
        <v>67</v>
      </c>
      <c r="C194" s="108">
        <f t="shared" si="4"/>
        <v>82</v>
      </c>
    </row>
    <row r="195" spans="1:3" ht="18" customHeight="1">
      <c r="A195" s="90" t="s">
        <v>953</v>
      </c>
      <c r="B195" s="91">
        <v>130</v>
      </c>
      <c r="C195" s="108">
        <f t="shared" si="4"/>
        <v>145</v>
      </c>
    </row>
    <row r="196" spans="1:3" ht="18" customHeight="1">
      <c r="A196" s="90"/>
      <c r="B196" s="91"/>
      <c r="C196" s="108"/>
    </row>
    <row r="197" spans="1:3" ht="18" customHeight="1">
      <c r="A197" s="90" t="s">
        <v>440</v>
      </c>
      <c r="B197" s="91"/>
      <c r="C197" s="108"/>
    </row>
    <row r="198" spans="1:3" ht="18" customHeight="1">
      <c r="A198" s="90" t="s">
        <v>72</v>
      </c>
      <c r="B198" s="91">
        <v>35</v>
      </c>
      <c r="C198" s="108">
        <f t="shared" si="4"/>
        <v>50</v>
      </c>
    </row>
    <row r="199" spans="1:3" ht="18" customHeight="1">
      <c r="A199" s="90" t="s">
        <v>73</v>
      </c>
      <c r="B199" s="88">
        <v>35</v>
      </c>
      <c r="C199" s="108">
        <f t="shared" si="4"/>
        <v>50</v>
      </c>
    </row>
    <row r="200" spans="1:3" ht="18" customHeight="1">
      <c r="A200" s="90" t="s">
        <v>74</v>
      </c>
      <c r="B200" s="88">
        <v>52</v>
      </c>
      <c r="C200" s="108">
        <f t="shared" si="4"/>
        <v>67</v>
      </c>
    </row>
    <row r="201" spans="1:3" ht="18" customHeight="1">
      <c r="A201" s="90" t="s">
        <v>441</v>
      </c>
      <c r="B201" s="88">
        <v>209</v>
      </c>
      <c r="C201" s="108">
        <f t="shared" si="4"/>
        <v>224</v>
      </c>
    </row>
    <row r="202" spans="1:3" ht="18" customHeight="1">
      <c r="A202" s="90" t="s">
        <v>442</v>
      </c>
      <c r="B202" s="88">
        <v>229</v>
      </c>
      <c r="C202" s="108">
        <f t="shared" si="4"/>
        <v>244</v>
      </c>
    </row>
    <row r="203" spans="1:3" ht="18" customHeight="1">
      <c r="A203" s="90"/>
      <c r="C203" s="108"/>
    </row>
    <row r="204" spans="1:3" ht="18" customHeight="1">
      <c r="A204" s="90" t="s">
        <v>75</v>
      </c>
      <c r="C204" s="108"/>
    </row>
    <row r="205" spans="1:3" ht="18" customHeight="1">
      <c r="A205" s="90" t="s">
        <v>76</v>
      </c>
      <c r="B205" s="88">
        <v>99</v>
      </c>
      <c r="C205" s="108">
        <f t="shared" si="4"/>
        <v>114</v>
      </c>
    </row>
    <row r="206" spans="1:3" ht="18" customHeight="1">
      <c r="A206" s="90" t="s">
        <v>77</v>
      </c>
      <c r="B206" s="88">
        <v>124</v>
      </c>
      <c r="C206" s="108">
        <f t="shared" si="4"/>
        <v>139</v>
      </c>
    </row>
    <row r="207" spans="1:3" ht="18" customHeight="1">
      <c r="A207" s="89" t="s">
        <v>78</v>
      </c>
      <c r="B207" s="88">
        <v>139</v>
      </c>
      <c r="C207" s="108">
        <f t="shared" si="4"/>
        <v>154</v>
      </c>
    </row>
    <row r="208" spans="1:3" ht="18" customHeight="1">
      <c r="A208" s="89" t="s">
        <v>79</v>
      </c>
      <c r="B208" s="88">
        <v>159</v>
      </c>
      <c r="C208" s="108">
        <f t="shared" si="4"/>
        <v>174</v>
      </c>
    </row>
    <row r="209" spans="1:3" ht="18" customHeight="1">
      <c r="A209" s="89" t="s">
        <v>443</v>
      </c>
      <c r="B209" s="88">
        <v>169</v>
      </c>
      <c r="C209" s="108">
        <f t="shared" si="4"/>
        <v>184</v>
      </c>
    </row>
    <row r="210" spans="1:3" ht="18" customHeight="1">
      <c r="A210" s="89" t="s">
        <v>444</v>
      </c>
      <c r="B210" s="88">
        <v>539</v>
      </c>
      <c r="C210" s="108">
        <f t="shared" si="4"/>
        <v>554</v>
      </c>
    </row>
    <row r="211" spans="1:3" ht="18" customHeight="1">
      <c r="A211" s="89" t="s">
        <v>445</v>
      </c>
      <c r="B211" s="88">
        <v>645</v>
      </c>
      <c r="C211" s="108">
        <f t="shared" si="4"/>
        <v>660</v>
      </c>
    </row>
    <row r="212" spans="1:3" ht="18" customHeight="1">
      <c r="A212" s="89" t="s">
        <v>1022</v>
      </c>
      <c r="B212" s="88">
        <v>194.88</v>
      </c>
      <c r="C212" s="108">
        <v>245</v>
      </c>
    </row>
    <row r="213" spans="1:3" ht="18" customHeight="1">
      <c r="A213" s="89" t="s">
        <v>954</v>
      </c>
      <c r="B213" s="88">
        <v>339</v>
      </c>
      <c r="C213" s="108">
        <f t="shared" si="4"/>
        <v>354</v>
      </c>
    </row>
    <row r="214" spans="1:3" ht="18" customHeight="1">
      <c r="A214" s="89" t="s">
        <v>955</v>
      </c>
      <c r="B214" s="88">
        <v>375</v>
      </c>
      <c r="C214" s="108">
        <f t="shared" si="4"/>
        <v>390</v>
      </c>
    </row>
    <row r="215" spans="1:3" ht="18" customHeight="1">
      <c r="A215" s="89" t="s">
        <v>956</v>
      </c>
      <c r="B215" s="88">
        <v>439</v>
      </c>
      <c r="C215" s="108">
        <f t="shared" si="4"/>
        <v>454</v>
      </c>
    </row>
    <row r="216" spans="1:3" ht="18" customHeight="1">
      <c r="A216" s="89" t="s">
        <v>957</v>
      </c>
      <c r="B216" s="88">
        <v>469</v>
      </c>
      <c r="C216" s="108">
        <f t="shared" si="4"/>
        <v>484</v>
      </c>
    </row>
    <row r="217" spans="1:3" ht="18" customHeight="1">
      <c r="A217" s="89" t="s">
        <v>958</v>
      </c>
      <c r="B217" s="88">
        <v>519</v>
      </c>
      <c r="C217" s="108">
        <f t="shared" si="4"/>
        <v>534</v>
      </c>
    </row>
    <row r="218" spans="1:3" ht="18" customHeight="1">
      <c r="A218" s="89" t="s">
        <v>959</v>
      </c>
      <c r="B218" s="88">
        <v>599</v>
      </c>
      <c r="C218" s="108">
        <f t="shared" si="4"/>
        <v>614</v>
      </c>
    </row>
    <row r="219" spans="1:3" ht="18" customHeight="1">
      <c r="A219" s="89" t="s">
        <v>960</v>
      </c>
      <c r="B219" s="88">
        <v>679</v>
      </c>
      <c r="C219" s="108">
        <f t="shared" si="4"/>
        <v>694</v>
      </c>
    </row>
    <row r="220" spans="1:3" ht="18" customHeight="1">
      <c r="A220" s="89" t="s">
        <v>961</v>
      </c>
      <c r="B220" s="88">
        <v>699</v>
      </c>
      <c r="C220" s="108">
        <f t="shared" si="4"/>
        <v>714</v>
      </c>
    </row>
    <row r="221" spans="1:3" ht="18" customHeight="1">
      <c r="C221" s="108"/>
    </row>
    <row r="222" spans="1:3" ht="18" customHeight="1">
      <c r="A222" s="89" t="s">
        <v>80</v>
      </c>
      <c r="B222" s="88">
        <v>289</v>
      </c>
      <c r="C222" s="108">
        <f t="shared" si="4"/>
        <v>304</v>
      </c>
    </row>
    <row r="223" spans="1:3" ht="18" customHeight="1">
      <c r="A223" s="89" t="s">
        <v>446</v>
      </c>
      <c r="B223" s="88">
        <v>499</v>
      </c>
      <c r="C223" s="108">
        <f t="shared" si="4"/>
        <v>514</v>
      </c>
    </row>
    <row r="224" spans="1:3" ht="18" customHeight="1">
      <c r="A224" s="89" t="s">
        <v>447</v>
      </c>
      <c r="B224" s="88">
        <v>549</v>
      </c>
      <c r="C224" s="108">
        <f t="shared" si="4"/>
        <v>564</v>
      </c>
    </row>
    <row r="225" spans="1:3" ht="18" customHeight="1">
      <c r="A225" s="89" t="s">
        <v>962</v>
      </c>
      <c r="B225" s="88">
        <v>399</v>
      </c>
      <c r="C225" s="108">
        <f t="shared" si="4"/>
        <v>414</v>
      </c>
    </row>
    <row r="226" spans="1:3" ht="18" customHeight="1">
      <c r="C226" s="108"/>
    </row>
    <row r="227" spans="1:3" ht="18" customHeight="1">
      <c r="A227" s="93" t="s">
        <v>488</v>
      </c>
      <c r="B227" s="94">
        <v>691.51080000000002</v>
      </c>
      <c r="C227" s="108">
        <f t="shared" si="4"/>
        <v>706.51080000000002</v>
      </c>
    </row>
    <row r="228" spans="1:3" ht="18" customHeight="1">
      <c r="A228" s="93" t="s">
        <v>489</v>
      </c>
      <c r="B228" s="94">
        <v>691.51080000000002</v>
      </c>
      <c r="C228" s="108">
        <f t="shared" si="4"/>
        <v>706.51080000000002</v>
      </c>
    </row>
    <row r="229" spans="1:3" ht="18" customHeight="1">
      <c r="A229" s="93" t="s">
        <v>490</v>
      </c>
      <c r="B229" s="94">
        <v>783.81480000000022</v>
      </c>
      <c r="C229" s="108">
        <f t="shared" si="4"/>
        <v>798.81480000000022</v>
      </c>
    </row>
    <row r="230" spans="1:3" ht="18" customHeight="1">
      <c r="A230" s="93" t="s">
        <v>491</v>
      </c>
      <c r="B230" s="94">
        <v>783.81480000000022</v>
      </c>
      <c r="C230" s="108">
        <f t="shared" si="4"/>
        <v>798.81480000000022</v>
      </c>
    </row>
    <row r="231" spans="1:3" ht="18" customHeight="1">
      <c r="A231" s="93" t="s">
        <v>492</v>
      </c>
      <c r="B231" s="94">
        <v>960.73080000000004</v>
      </c>
      <c r="C231" s="108">
        <f t="shared" ref="C231:C294" si="5">SUM(B231+15)</f>
        <v>975.73080000000004</v>
      </c>
    </row>
    <row r="232" spans="1:3" ht="18" customHeight="1">
      <c r="A232" s="93" t="s">
        <v>493</v>
      </c>
      <c r="B232" s="94">
        <v>960.73080000000004</v>
      </c>
      <c r="C232" s="108">
        <f t="shared" si="5"/>
        <v>975.73080000000004</v>
      </c>
    </row>
    <row r="233" spans="1:3" ht="18" customHeight="1">
      <c r="A233" s="93" t="s">
        <v>494</v>
      </c>
      <c r="B233" s="94">
        <v>1306.8708000000001</v>
      </c>
      <c r="C233" s="108">
        <f t="shared" si="5"/>
        <v>1321.8708000000001</v>
      </c>
    </row>
    <row r="234" spans="1:3" ht="18" customHeight="1">
      <c r="A234" s="93" t="s">
        <v>495</v>
      </c>
      <c r="B234" s="94">
        <v>1306.8708000000001</v>
      </c>
      <c r="C234" s="108">
        <f t="shared" si="5"/>
        <v>1321.8708000000001</v>
      </c>
    </row>
    <row r="235" spans="1:3" ht="18" customHeight="1">
      <c r="A235" s="93" t="s">
        <v>496</v>
      </c>
      <c r="B235" s="94">
        <v>1653.0108000000002</v>
      </c>
      <c r="C235" s="108">
        <f t="shared" si="5"/>
        <v>1668.0108000000002</v>
      </c>
    </row>
    <row r="236" spans="1:3" ht="18" customHeight="1">
      <c r="A236" s="93" t="s">
        <v>497</v>
      </c>
      <c r="B236" s="94">
        <v>1653.0108000000002</v>
      </c>
      <c r="C236" s="108">
        <f t="shared" si="5"/>
        <v>1668.0108000000002</v>
      </c>
    </row>
    <row r="237" spans="1:3" ht="18" customHeight="1">
      <c r="A237" s="93" t="s">
        <v>498</v>
      </c>
      <c r="B237" s="94">
        <v>829.96680000000015</v>
      </c>
      <c r="C237" s="108">
        <f t="shared" si="5"/>
        <v>844.96680000000015</v>
      </c>
    </row>
    <row r="238" spans="1:3" ht="18" customHeight="1">
      <c r="A238" s="93" t="s">
        <v>499</v>
      </c>
      <c r="B238" s="94">
        <v>829.96680000000015</v>
      </c>
      <c r="C238" s="108">
        <f t="shared" si="5"/>
        <v>844.96680000000015</v>
      </c>
    </row>
    <row r="239" spans="1:3" ht="18" customHeight="1">
      <c r="A239" s="93" t="s">
        <v>500</v>
      </c>
      <c r="B239" s="94">
        <v>922.27080000000012</v>
      </c>
      <c r="C239" s="108">
        <f t="shared" si="5"/>
        <v>937.27080000000012</v>
      </c>
    </row>
    <row r="240" spans="1:3" ht="18" customHeight="1">
      <c r="A240" s="93" t="s">
        <v>501</v>
      </c>
      <c r="B240" s="94">
        <v>922.27080000000012</v>
      </c>
      <c r="C240" s="108">
        <f t="shared" si="5"/>
        <v>937.27080000000012</v>
      </c>
    </row>
    <row r="241" spans="1:3" ht="18" customHeight="1">
      <c r="A241" s="93" t="s">
        <v>502</v>
      </c>
      <c r="B241" s="94">
        <v>1099.1868000000002</v>
      </c>
      <c r="C241" s="108">
        <f t="shared" si="5"/>
        <v>1114.1868000000002</v>
      </c>
    </row>
    <row r="242" spans="1:3" ht="18" customHeight="1">
      <c r="A242" s="93" t="s">
        <v>503</v>
      </c>
      <c r="B242" s="94">
        <v>1099.1868000000002</v>
      </c>
      <c r="C242" s="108">
        <f t="shared" si="5"/>
        <v>1114.1868000000002</v>
      </c>
    </row>
    <row r="243" spans="1:3" ht="18" customHeight="1">
      <c r="A243" s="93" t="s">
        <v>504</v>
      </c>
      <c r="B243" s="94">
        <v>1445.3268</v>
      </c>
      <c r="C243" s="108">
        <f t="shared" si="5"/>
        <v>1460.3268</v>
      </c>
    </row>
    <row r="244" spans="1:3" ht="18" customHeight="1">
      <c r="A244" s="93" t="s">
        <v>505</v>
      </c>
      <c r="B244" s="94">
        <v>1445.3268</v>
      </c>
      <c r="C244" s="108">
        <f t="shared" si="5"/>
        <v>1460.3268</v>
      </c>
    </row>
    <row r="245" spans="1:3" ht="18" customHeight="1">
      <c r="A245" s="93" t="s">
        <v>506</v>
      </c>
      <c r="B245" s="94">
        <v>1791.4668000000004</v>
      </c>
      <c r="C245" s="108">
        <f t="shared" si="5"/>
        <v>1806.4668000000004</v>
      </c>
    </row>
    <row r="246" spans="1:3" ht="18" customHeight="1">
      <c r="A246" s="93" t="s">
        <v>507</v>
      </c>
      <c r="B246" s="94">
        <v>1791.4668000000004</v>
      </c>
      <c r="C246" s="108">
        <f t="shared" si="5"/>
        <v>1806.4668000000004</v>
      </c>
    </row>
    <row r="247" spans="1:3" ht="18" customHeight="1">
      <c r="A247" s="93" t="s">
        <v>508</v>
      </c>
      <c r="B247" s="94">
        <v>960.73080000000004</v>
      </c>
      <c r="C247" s="108">
        <f t="shared" si="5"/>
        <v>975.73080000000004</v>
      </c>
    </row>
    <row r="248" spans="1:3" ht="18" customHeight="1">
      <c r="A248" s="93" t="s">
        <v>509</v>
      </c>
      <c r="B248" s="94">
        <v>960.73080000000004</v>
      </c>
      <c r="C248" s="108">
        <f t="shared" si="5"/>
        <v>975.73080000000004</v>
      </c>
    </row>
    <row r="249" spans="1:3" ht="18" customHeight="1">
      <c r="A249" s="93" t="s">
        <v>510</v>
      </c>
      <c r="B249" s="94">
        <v>1053.0348000000001</v>
      </c>
      <c r="C249" s="108">
        <f t="shared" si="5"/>
        <v>1068.0348000000001</v>
      </c>
    </row>
    <row r="250" spans="1:3" ht="18" customHeight="1">
      <c r="A250" s="93" t="s">
        <v>511</v>
      </c>
      <c r="B250" s="94">
        <v>1053.0348000000001</v>
      </c>
      <c r="C250" s="108">
        <f t="shared" si="5"/>
        <v>1068.0348000000001</v>
      </c>
    </row>
    <row r="251" spans="1:3" ht="18" customHeight="1">
      <c r="A251" s="93" t="s">
        <v>512</v>
      </c>
      <c r="B251" s="94">
        <v>1229.9508000000001</v>
      </c>
      <c r="C251" s="108">
        <f t="shared" si="5"/>
        <v>1244.9508000000001</v>
      </c>
    </row>
    <row r="252" spans="1:3" ht="18" customHeight="1">
      <c r="A252" s="93" t="s">
        <v>513</v>
      </c>
      <c r="B252" s="94">
        <v>1229.9508000000001</v>
      </c>
      <c r="C252" s="108">
        <f t="shared" si="5"/>
        <v>1244.9508000000001</v>
      </c>
    </row>
    <row r="253" spans="1:3" ht="18" customHeight="1">
      <c r="A253" s="93" t="s">
        <v>514</v>
      </c>
      <c r="B253" s="94">
        <v>1576.0908000000002</v>
      </c>
      <c r="C253" s="108">
        <f t="shared" si="5"/>
        <v>1591.0908000000002</v>
      </c>
    </row>
    <row r="254" spans="1:3" ht="18" customHeight="1">
      <c r="A254" s="93" t="s">
        <v>515</v>
      </c>
      <c r="B254" s="94">
        <v>1576.0908000000002</v>
      </c>
      <c r="C254" s="108">
        <f t="shared" si="5"/>
        <v>1591.0908000000002</v>
      </c>
    </row>
    <row r="255" spans="1:3" ht="18" customHeight="1">
      <c r="A255" s="93" t="s">
        <v>516</v>
      </c>
      <c r="B255" s="94">
        <v>1922.2308</v>
      </c>
      <c r="C255" s="108">
        <f t="shared" si="5"/>
        <v>1937.2308</v>
      </c>
    </row>
    <row r="256" spans="1:3" ht="18" customHeight="1">
      <c r="A256" s="93" t="s">
        <v>517</v>
      </c>
      <c r="B256" s="94">
        <v>1922.2308</v>
      </c>
      <c r="C256" s="108">
        <f t="shared" si="5"/>
        <v>1937.2308</v>
      </c>
    </row>
    <row r="257" spans="1:3" ht="18" customHeight="1">
      <c r="A257" s="93" t="s">
        <v>518</v>
      </c>
      <c r="B257" s="94">
        <v>1099.1868000000002</v>
      </c>
      <c r="C257" s="108">
        <f t="shared" si="5"/>
        <v>1114.1868000000002</v>
      </c>
    </row>
    <row r="258" spans="1:3" ht="18" customHeight="1">
      <c r="A258" s="93" t="s">
        <v>519</v>
      </c>
      <c r="B258" s="94">
        <v>1099.1868000000002</v>
      </c>
      <c r="C258" s="108">
        <f t="shared" si="5"/>
        <v>1114.1868000000002</v>
      </c>
    </row>
    <row r="259" spans="1:3" ht="18" customHeight="1">
      <c r="A259" s="93" t="s">
        <v>520</v>
      </c>
      <c r="B259" s="94">
        <v>1191.4908</v>
      </c>
      <c r="C259" s="108">
        <f t="shared" si="5"/>
        <v>1206.4908</v>
      </c>
    </row>
    <row r="260" spans="1:3" ht="18" customHeight="1">
      <c r="A260" s="93" t="s">
        <v>521</v>
      </c>
      <c r="B260" s="94">
        <v>1191.4908</v>
      </c>
      <c r="C260" s="108">
        <f t="shared" si="5"/>
        <v>1206.4908</v>
      </c>
    </row>
    <row r="261" spans="1:3" ht="18" customHeight="1">
      <c r="A261" s="93" t="s">
        <v>522</v>
      </c>
      <c r="B261" s="94">
        <v>1368.4068000000002</v>
      </c>
      <c r="C261" s="108">
        <f t="shared" si="5"/>
        <v>1383.4068000000002</v>
      </c>
    </row>
    <row r="262" spans="1:3" ht="18" customHeight="1">
      <c r="A262" s="93" t="s">
        <v>523</v>
      </c>
      <c r="B262" s="94">
        <v>1368.4068000000002</v>
      </c>
      <c r="C262" s="108">
        <f t="shared" si="5"/>
        <v>1383.4068000000002</v>
      </c>
    </row>
    <row r="263" spans="1:3" ht="18" customHeight="1">
      <c r="A263" s="93" t="s">
        <v>524</v>
      </c>
      <c r="B263" s="94">
        <v>1714.5468000000001</v>
      </c>
      <c r="C263" s="108">
        <f t="shared" si="5"/>
        <v>1729.5468000000001</v>
      </c>
    </row>
    <row r="264" spans="1:3" ht="18" customHeight="1">
      <c r="A264" s="93" t="s">
        <v>525</v>
      </c>
      <c r="B264" s="94">
        <v>1714.5468000000001</v>
      </c>
      <c r="C264" s="108">
        <f t="shared" si="5"/>
        <v>1729.5468000000001</v>
      </c>
    </row>
    <row r="265" spans="1:3" ht="18" customHeight="1">
      <c r="A265" s="93" t="s">
        <v>526</v>
      </c>
      <c r="B265" s="94">
        <v>2060.6867999999999</v>
      </c>
      <c r="C265" s="108">
        <f t="shared" si="5"/>
        <v>2075.6867999999999</v>
      </c>
    </row>
    <row r="266" spans="1:3" ht="18" customHeight="1">
      <c r="A266" s="93" t="s">
        <v>527</v>
      </c>
      <c r="B266" s="94">
        <v>2060.6867999999999</v>
      </c>
      <c r="C266" s="108">
        <f t="shared" si="5"/>
        <v>2075.6867999999999</v>
      </c>
    </row>
    <row r="267" spans="1:3" ht="18" customHeight="1">
      <c r="A267" s="96"/>
      <c r="B267" s="95"/>
      <c r="C267" s="108"/>
    </row>
    <row r="268" spans="1:3" ht="18" customHeight="1">
      <c r="A268" s="93" t="s">
        <v>528</v>
      </c>
      <c r="B268" s="94">
        <v>514.59480000000008</v>
      </c>
      <c r="C268" s="108">
        <f t="shared" si="5"/>
        <v>529.59480000000008</v>
      </c>
    </row>
    <row r="269" spans="1:3" ht="18" customHeight="1">
      <c r="A269" s="93" t="s">
        <v>529</v>
      </c>
      <c r="B269" s="94">
        <v>514.59480000000008</v>
      </c>
      <c r="C269" s="108">
        <f t="shared" si="5"/>
        <v>529.59480000000008</v>
      </c>
    </row>
    <row r="270" spans="1:3" ht="18" customHeight="1">
      <c r="A270" s="93" t="s">
        <v>530</v>
      </c>
      <c r="B270" s="94">
        <v>514.59480000000008</v>
      </c>
      <c r="C270" s="108">
        <f t="shared" si="5"/>
        <v>529.59480000000008</v>
      </c>
    </row>
    <row r="271" spans="1:3" ht="18" customHeight="1">
      <c r="A271" s="93" t="s">
        <v>531</v>
      </c>
      <c r="B271" s="94">
        <v>514.59480000000008</v>
      </c>
      <c r="C271" s="108">
        <f t="shared" si="5"/>
        <v>529.59480000000008</v>
      </c>
    </row>
    <row r="272" spans="1:3" ht="18" customHeight="1">
      <c r="A272" s="93" t="s">
        <v>532</v>
      </c>
      <c r="B272" s="94">
        <v>514.59480000000008</v>
      </c>
      <c r="C272" s="108">
        <f t="shared" si="5"/>
        <v>529.59480000000008</v>
      </c>
    </row>
    <row r="273" spans="1:3" ht="18" customHeight="1">
      <c r="A273" s="93" t="s">
        <v>533</v>
      </c>
      <c r="B273" s="94">
        <v>653.05080000000009</v>
      </c>
      <c r="C273" s="108">
        <f t="shared" si="5"/>
        <v>668.05080000000009</v>
      </c>
    </row>
    <row r="274" spans="1:3" ht="18" customHeight="1">
      <c r="A274" s="93" t="s">
        <v>534</v>
      </c>
      <c r="B274" s="94">
        <v>653.05080000000009</v>
      </c>
      <c r="C274" s="108">
        <f t="shared" si="5"/>
        <v>668.05080000000009</v>
      </c>
    </row>
    <row r="275" spans="1:3" ht="18" customHeight="1">
      <c r="A275" s="93" t="s">
        <v>535</v>
      </c>
      <c r="B275" s="94">
        <v>653.05080000000009</v>
      </c>
      <c r="C275" s="108">
        <f t="shared" si="5"/>
        <v>668.05080000000009</v>
      </c>
    </row>
    <row r="276" spans="1:3" ht="18" customHeight="1">
      <c r="A276" s="93" t="s">
        <v>536</v>
      </c>
      <c r="B276" s="94">
        <v>653.05080000000009</v>
      </c>
      <c r="C276" s="108">
        <f t="shared" si="5"/>
        <v>668.05080000000009</v>
      </c>
    </row>
    <row r="277" spans="1:3" ht="18" customHeight="1">
      <c r="A277" s="93" t="s">
        <v>537</v>
      </c>
      <c r="B277" s="94">
        <v>653.05080000000009</v>
      </c>
      <c r="C277" s="108">
        <f t="shared" si="5"/>
        <v>668.05080000000009</v>
      </c>
    </row>
    <row r="278" spans="1:3" ht="18" customHeight="1">
      <c r="A278" s="93" t="s">
        <v>538</v>
      </c>
      <c r="B278" s="94">
        <v>653.05080000000009</v>
      </c>
      <c r="C278" s="108">
        <f t="shared" si="5"/>
        <v>668.05080000000009</v>
      </c>
    </row>
    <row r="279" spans="1:3" ht="18" customHeight="1">
      <c r="A279" s="93" t="s">
        <v>539</v>
      </c>
      <c r="B279" s="94">
        <v>653.05080000000009</v>
      </c>
      <c r="C279" s="108">
        <f t="shared" si="5"/>
        <v>668.05080000000009</v>
      </c>
    </row>
    <row r="280" spans="1:3" ht="18" customHeight="1">
      <c r="A280" s="93" t="s">
        <v>540</v>
      </c>
      <c r="B280" s="94">
        <v>653.05080000000009</v>
      </c>
      <c r="C280" s="108">
        <f t="shared" si="5"/>
        <v>668.05080000000009</v>
      </c>
    </row>
    <row r="281" spans="1:3" ht="18" customHeight="1">
      <c r="A281" s="93" t="s">
        <v>541</v>
      </c>
      <c r="B281" s="94">
        <v>653.05080000000009</v>
      </c>
      <c r="C281" s="108">
        <f t="shared" si="5"/>
        <v>668.05080000000009</v>
      </c>
    </row>
    <row r="282" spans="1:3" ht="18" customHeight="1">
      <c r="A282" s="93" t="s">
        <v>542</v>
      </c>
      <c r="B282" s="94">
        <v>653.05080000000009</v>
      </c>
      <c r="C282" s="108">
        <f t="shared" si="5"/>
        <v>668.05080000000009</v>
      </c>
    </row>
    <row r="283" spans="1:3" ht="18" customHeight="1">
      <c r="A283" s="93" t="s">
        <v>543</v>
      </c>
      <c r="B283" s="94">
        <v>791.50679999999988</v>
      </c>
      <c r="C283" s="108">
        <f t="shared" si="5"/>
        <v>806.50679999999988</v>
      </c>
    </row>
    <row r="284" spans="1:3" ht="18" customHeight="1">
      <c r="A284" s="93" t="s">
        <v>544</v>
      </c>
      <c r="B284" s="94">
        <v>791.50679999999988</v>
      </c>
      <c r="C284" s="108">
        <f t="shared" si="5"/>
        <v>806.50679999999988</v>
      </c>
    </row>
    <row r="285" spans="1:3" ht="18" customHeight="1">
      <c r="A285" s="93" t="s">
        <v>545</v>
      </c>
      <c r="B285" s="94">
        <v>791.50679999999988</v>
      </c>
      <c r="C285" s="108">
        <f t="shared" si="5"/>
        <v>806.50679999999988</v>
      </c>
    </row>
    <row r="286" spans="1:3" ht="18" customHeight="1">
      <c r="A286" s="93" t="s">
        <v>546</v>
      </c>
      <c r="B286" s="94">
        <v>791.50679999999988</v>
      </c>
      <c r="C286" s="108">
        <f t="shared" si="5"/>
        <v>806.50679999999988</v>
      </c>
    </row>
    <row r="287" spans="1:3" ht="18" customHeight="1">
      <c r="A287" s="93" t="s">
        <v>547</v>
      </c>
      <c r="B287" s="94">
        <v>791.50679999999988</v>
      </c>
      <c r="C287" s="108">
        <f t="shared" si="5"/>
        <v>806.50679999999988</v>
      </c>
    </row>
    <row r="288" spans="1:3" ht="18" customHeight="1">
      <c r="A288" s="96"/>
      <c r="B288" s="95"/>
      <c r="C288" s="108"/>
    </row>
    <row r="289" spans="1:3" ht="18" customHeight="1">
      <c r="A289" s="93" t="s">
        <v>548</v>
      </c>
      <c r="B289" s="94">
        <v>383.83238597938146</v>
      </c>
      <c r="C289" s="108">
        <f t="shared" si="5"/>
        <v>398.83238597938146</v>
      </c>
    </row>
    <row r="290" spans="1:3" ht="18" customHeight="1">
      <c r="A290" s="93" t="s">
        <v>549</v>
      </c>
      <c r="B290" s="94">
        <v>383.83238597938146</v>
      </c>
      <c r="C290" s="108">
        <f t="shared" si="5"/>
        <v>398.83238597938146</v>
      </c>
    </row>
    <row r="291" spans="1:3" ht="18" customHeight="1">
      <c r="A291" s="93" t="s">
        <v>550</v>
      </c>
      <c r="B291" s="94">
        <v>383.83238597938146</v>
      </c>
      <c r="C291" s="108">
        <f t="shared" si="5"/>
        <v>398.83238597938146</v>
      </c>
    </row>
    <row r="292" spans="1:3" ht="18" customHeight="1">
      <c r="A292" s="93" t="s">
        <v>551</v>
      </c>
      <c r="B292" s="94">
        <v>383.83238597938146</v>
      </c>
      <c r="C292" s="108">
        <f t="shared" si="5"/>
        <v>398.83238597938146</v>
      </c>
    </row>
    <row r="293" spans="1:3" ht="18" customHeight="1">
      <c r="A293" s="93" t="s">
        <v>552</v>
      </c>
      <c r="B293" s="94">
        <v>522.28838597938159</v>
      </c>
      <c r="C293" s="108">
        <f t="shared" si="5"/>
        <v>537.28838597938159</v>
      </c>
    </row>
    <row r="294" spans="1:3" ht="18" customHeight="1">
      <c r="A294" s="93" t="s">
        <v>553</v>
      </c>
      <c r="B294" s="94">
        <v>522.28838597938159</v>
      </c>
      <c r="C294" s="108">
        <f t="shared" si="5"/>
        <v>537.28838597938159</v>
      </c>
    </row>
    <row r="295" spans="1:3" ht="18" customHeight="1">
      <c r="A295" s="93" t="s">
        <v>554</v>
      </c>
      <c r="B295" s="94">
        <v>522.28838597938159</v>
      </c>
      <c r="C295" s="108">
        <f t="shared" ref="C295:C358" si="6">SUM(B295+15)</f>
        <v>537.28838597938159</v>
      </c>
    </row>
    <row r="296" spans="1:3" ht="18" customHeight="1">
      <c r="A296" s="93" t="s">
        <v>555</v>
      </c>
      <c r="B296" s="94">
        <v>522.28838597938159</v>
      </c>
      <c r="C296" s="108">
        <f t="shared" si="6"/>
        <v>537.28838597938159</v>
      </c>
    </row>
    <row r="297" spans="1:3" ht="18" customHeight="1">
      <c r="A297" s="93" t="s">
        <v>556</v>
      </c>
      <c r="B297" s="94">
        <v>522.28838597938159</v>
      </c>
      <c r="C297" s="108">
        <f t="shared" si="6"/>
        <v>537.28838597938159</v>
      </c>
    </row>
    <row r="298" spans="1:3" ht="18" customHeight="1">
      <c r="A298" s="93" t="s">
        <v>557</v>
      </c>
      <c r="B298" s="94">
        <v>522.28838597938159</v>
      </c>
      <c r="C298" s="108">
        <f t="shared" si="6"/>
        <v>537.28838597938159</v>
      </c>
    </row>
    <row r="299" spans="1:3" ht="18" customHeight="1">
      <c r="A299" s="93" t="s">
        <v>558</v>
      </c>
      <c r="B299" s="94">
        <v>522.28838597938159</v>
      </c>
      <c r="C299" s="108">
        <f t="shared" si="6"/>
        <v>537.28838597938159</v>
      </c>
    </row>
    <row r="300" spans="1:3" ht="18" customHeight="1">
      <c r="A300" s="93" t="s">
        <v>559</v>
      </c>
      <c r="B300" s="94">
        <v>522.28838597938159</v>
      </c>
      <c r="C300" s="108">
        <f t="shared" si="6"/>
        <v>537.28838597938159</v>
      </c>
    </row>
    <row r="301" spans="1:3" ht="18" customHeight="1">
      <c r="A301" s="93" t="s">
        <v>560</v>
      </c>
      <c r="B301" s="94">
        <v>660.7443859793816</v>
      </c>
      <c r="C301" s="108">
        <f t="shared" si="6"/>
        <v>675.7443859793816</v>
      </c>
    </row>
    <row r="302" spans="1:3" ht="18" customHeight="1">
      <c r="A302" s="93" t="s">
        <v>561</v>
      </c>
      <c r="B302" s="94">
        <v>660.7443859793816</v>
      </c>
      <c r="C302" s="108">
        <f t="shared" si="6"/>
        <v>675.7443859793816</v>
      </c>
    </row>
    <row r="303" spans="1:3" ht="18" customHeight="1">
      <c r="A303" s="93" t="s">
        <v>562</v>
      </c>
      <c r="B303" s="94">
        <v>660.7443859793816</v>
      </c>
      <c r="C303" s="108">
        <f t="shared" si="6"/>
        <v>675.7443859793816</v>
      </c>
    </row>
    <row r="304" spans="1:3" ht="18" customHeight="1">
      <c r="A304" s="93" t="s">
        <v>563</v>
      </c>
      <c r="B304" s="94">
        <v>660.7443859793816</v>
      </c>
      <c r="C304" s="108">
        <f t="shared" si="6"/>
        <v>675.7443859793816</v>
      </c>
    </row>
    <row r="305" spans="1:3" ht="18" customHeight="1">
      <c r="A305" s="96"/>
      <c r="B305" s="95"/>
      <c r="C305" s="108"/>
    </row>
    <row r="306" spans="1:3" ht="18" customHeight="1">
      <c r="A306" s="93" t="s">
        <v>564</v>
      </c>
      <c r="B306" s="94">
        <v>283.83480000000003</v>
      </c>
      <c r="C306" s="108">
        <f t="shared" si="6"/>
        <v>298.83480000000003</v>
      </c>
    </row>
    <row r="307" spans="1:3" ht="18" customHeight="1">
      <c r="A307" s="93" t="s">
        <v>565</v>
      </c>
      <c r="B307" s="94">
        <v>283.83480000000003</v>
      </c>
      <c r="C307" s="108">
        <f t="shared" si="6"/>
        <v>298.83480000000003</v>
      </c>
    </row>
    <row r="308" spans="1:3" ht="18" customHeight="1">
      <c r="A308" s="93" t="s">
        <v>566</v>
      </c>
      <c r="B308" s="94">
        <v>422.29080000000005</v>
      </c>
      <c r="C308" s="108">
        <f t="shared" si="6"/>
        <v>437.29080000000005</v>
      </c>
    </row>
    <row r="309" spans="1:3" ht="18" customHeight="1">
      <c r="A309" s="93" t="s">
        <v>567</v>
      </c>
      <c r="B309" s="94">
        <v>422.29080000000005</v>
      </c>
      <c r="C309" s="108">
        <f t="shared" si="6"/>
        <v>437.29080000000005</v>
      </c>
    </row>
    <row r="310" spans="1:3" ht="18" customHeight="1">
      <c r="A310" s="93" t="s">
        <v>568</v>
      </c>
      <c r="B310" s="94">
        <v>399.21480000000003</v>
      </c>
      <c r="C310" s="108">
        <f t="shared" si="6"/>
        <v>414.21480000000003</v>
      </c>
    </row>
    <row r="311" spans="1:3" ht="18" customHeight="1">
      <c r="A311" s="93" t="s">
        <v>569</v>
      </c>
      <c r="B311" s="94">
        <v>399.21480000000003</v>
      </c>
      <c r="C311" s="108">
        <f t="shared" si="6"/>
        <v>414.21480000000003</v>
      </c>
    </row>
    <row r="312" spans="1:3" ht="18" customHeight="1">
      <c r="A312" s="93" t="s">
        <v>570</v>
      </c>
      <c r="B312" s="94">
        <v>537.67079999999999</v>
      </c>
      <c r="C312" s="108">
        <f t="shared" si="6"/>
        <v>552.67079999999999</v>
      </c>
    </row>
    <row r="313" spans="1:3" ht="18" customHeight="1">
      <c r="A313" s="93" t="s">
        <v>571</v>
      </c>
      <c r="B313" s="94">
        <v>537.67079999999999</v>
      </c>
      <c r="C313" s="108">
        <f t="shared" si="6"/>
        <v>552.67079999999999</v>
      </c>
    </row>
    <row r="314" spans="1:3" ht="18" customHeight="1">
      <c r="A314" s="96"/>
      <c r="B314" s="95"/>
      <c r="C314" s="108"/>
    </row>
    <row r="315" spans="1:3" ht="18" customHeight="1">
      <c r="A315" s="93" t="s">
        <v>572</v>
      </c>
      <c r="B315" s="94">
        <v>437.6748</v>
      </c>
      <c r="C315" s="108">
        <f t="shared" si="6"/>
        <v>452.6748</v>
      </c>
    </row>
    <row r="316" spans="1:3" ht="18" customHeight="1">
      <c r="A316" s="93" t="s">
        <v>573</v>
      </c>
      <c r="B316" s="94">
        <v>437.6748</v>
      </c>
      <c r="C316" s="108">
        <f t="shared" si="6"/>
        <v>452.6748</v>
      </c>
    </row>
    <row r="317" spans="1:3" ht="18" customHeight="1">
      <c r="A317" s="93" t="s">
        <v>574</v>
      </c>
      <c r="B317" s="94">
        <v>437.6748</v>
      </c>
      <c r="C317" s="108">
        <f t="shared" si="6"/>
        <v>452.6748</v>
      </c>
    </row>
    <row r="318" spans="1:3" ht="18" customHeight="1">
      <c r="A318" s="93" t="s">
        <v>575</v>
      </c>
      <c r="B318" s="94">
        <v>437.6748</v>
      </c>
      <c r="C318" s="108">
        <f t="shared" si="6"/>
        <v>452.6748</v>
      </c>
    </row>
    <row r="319" spans="1:3" ht="18" customHeight="1">
      <c r="A319" s="93" t="s">
        <v>576</v>
      </c>
      <c r="B319" s="94">
        <v>576.13080000000002</v>
      </c>
      <c r="C319" s="108">
        <f t="shared" si="6"/>
        <v>591.13080000000002</v>
      </c>
    </row>
    <row r="320" spans="1:3" ht="18" customHeight="1">
      <c r="A320" s="93" t="s">
        <v>577</v>
      </c>
      <c r="B320" s="94">
        <v>576.13080000000002</v>
      </c>
      <c r="C320" s="108">
        <f t="shared" si="6"/>
        <v>591.13080000000002</v>
      </c>
    </row>
    <row r="321" spans="1:3" ht="18" customHeight="1">
      <c r="A321" s="93" t="s">
        <v>578</v>
      </c>
      <c r="B321" s="94">
        <v>576.13080000000002</v>
      </c>
      <c r="C321" s="108">
        <f t="shared" si="6"/>
        <v>591.13080000000002</v>
      </c>
    </row>
    <row r="322" spans="1:3" ht="18" customHeight="1">
      <c r="A322" s="93" t="s">
        <v>579</v>
      </c>
      <c r="B322" s="94">
        <v>576.13080000000002</v>
      </c>
      <c r="C322" s="108">
        <f t="shared" si="6"/>
        <v>591.13080000000002</v>
      </c>
    </row>
    <row r="323" spans="1:3" ht="18" customHeight="1">
      <c r="A323" s="93" t="s">
        <v>580</v>
      </c>
      <c r="B323" s="94">
        <v>576.13080000000002</v>
      </c>
      <c r="C323" s="108">
        <f t="shared" si="6"/>
        <v>591.13080000000002</v>
      </c>
    </row>
    <row r="324" spans="1:3" ht="18" customHeight="1">
      <c r="A324" s="93" t="s">
        <v>581</v>
      </c>
      <c r="B324" s="94">
        <v>576.13080000000002</v>
      </c>
      <c r="C324" s="108">
        <f t="shared" si="6"/>
        <v>591.13080000000002</v>
      </c>
    </row>
    <row r="325" spans="1:3" ht="18" customHeight="1">
      <c r="A325" s="93" t="s">
        <v>582</v>
      </c>
      <c r="B325" s="94">
        <v>576.13080000000002</v>
      </c>
      <c r="C325" s="108">
        <f t="shared" si="6"/>
        <v>591.13080000000002</v>
      </c>
    </row>
    <row r="326" spans="1:3" ht="18" customHeight="1">
      <c r="A326" s="93" t="s">
        <v>583</v>
      </c>
      <c r="B326" s="94">
        <v>576.13080000000002</v>
      </c>
      <c r="C326" s="108">
        <f t="shared" si="6"/>
        <v>591.13080000000002</v>
      </c>
    </row>
    <row r="327" spans="1:3" ht="18" customHeight="1">
      <c r="A327" s="93" t="s">
        <v>584</v>
      </c>
      <c r="B327" s="94">
        <v>714.58680000000004</v>
      </c>
      <c r="C327" s="108">
        <f t="shared" si="6"/>
        <v>729.58680000000004</v>
      </c>
    </row>
    <row r="328" spans="1:3" ht="18" customHeight="1">
      <c r="A328" s="93" t="s">
        <v>585</v>
      </c>
      <c r="B328" s="94">
        <v>714.58680000000004</v>
      </c>
      <c r="C328" s="108">
        <f t="shared" si="6"/>
        <v>729.58680000000004</v>
      </c>
    </row>
    <row r="329" spans="1:3" ht="18" customHeight="1">
      <c r="A329" s="93" t="s">
        <v>586</v>
      </c>
      <c r="B329" s="94">
        <v>714.58680000000004</v>
      </c>
      <c r="C329" s="108">
        <f t="shared" si="6"/>
        <v>729.58680000000004</v>
      </c>
    </row>
    <row r="330" spans="1:3" ht="18" customHeight="1">
      <c r="A330" s="93" t="s">
        <v>587</v>
      </c>
      <c r="B330" s="94">
        <v>714.58680000000004</v>
      </c>
      <c r="C330" s="108">
        <f t="shared" si="6"/>
        <v>729.58680000000004</v>
      </c>
    </row>
    <row r="331" spans="1:3" ht="18" customHeight="1">
      <c r="C331" s="108"/>
    </row>
    <row r="332" spans="1:3" ht="18" customHeight="1">
      <c r="A332" s="89" t="s">
        <v>588</v>
      </c>
      <c r="B332" s="94">
        <v>737.13296249999996</v>
      </c>
      <c r="C332" s="108">
        <f t="shared" si="6"/>
        <v>752.13296249999996</v>
      </c>
    </row>
    <row r="333" spans="1:3" ht="18" customHeight="1">
      <c r="A333" s="89" t="s">
        <v>589</v>
      </c>
      <c r="B333" s="94">
        <v>737.13296249999996</v>
      </c>
      <c r="C333" s="108">
        <f t="shared" si="6"/>
        <v>752.13296249999996</v>
      </c>
    </row>
    <row r="334" spans="1:3" ht="18" customHeight="1">
      <c r="A334" s="89" t="s">
        <v>590</v>
      </c>
      <c r="B334" s="94">
        <v>737.13296249999996</v>
      </c>
      <c r="C334" s="108">
        <f t="shared" si="6"/>
        <v>752.13296249999996</v>
      </c>
    </row>
    <row r="335" spans="1:3" ht="18" customHeight="1">
      <c r="A335" s="89" t="s">
        <v>591</v>
      </c>
      <c r="B335" s="94">
        <v>847.81</v>
      </c>
      <c r="C335" s="108">
        <f t="shared" si="6"/>
        <v>862.81</v>
      </c>
    </row>
    <row r="336" spans="1:3" ht="18" customHeight="1">
      <c r="A336" s="89" t="s">
        <v>592</v>
      </c>
      <c r="B336" s="94">
        <v>847.81</v>
      </c>
      <c r="C336" s="108">
        <f t="shared" si="6"/>
        <v>862.81</v>
      </c>
    </row>
    <row r="337" spans="1:3" ht="18" customHeight="1">
      <c r="A337" s="89" t="s">
        <v>593</v>
      </c>
      <c r="B337" s="94">
        <v>847.81</v>
      </c>
      <c r="C337" s="108">
        <f t="shared" si="6"/>
        <v>862.81</v>
      </c>
    </row>
    <row r="338" spans="1:3" ht="18" customHeight="1">
      <c r="A338" s="89" t="s">
        <v>594</v>
      </c>
      <c r="B338" s="94">
        <v>847.81</v>
      </c>
      <c r="C338" s="108">
        <f t="shared" si="6"/>
        <v>862.81</v>
      </c>
    </row>
    <row r="339" spans="1:3" ht="18" customHeight="1">
      <c r="A339" s="89" t="s">
        <v>595</v>
      </c>
      <c r="B339" s="94">
        <v>1069.17</v>
      </c>
      <c r="C339" s="108">
        <f t="shared" si="6"/>
        <v>1084.17</v>
      </c>
    </row>
    <row r="340" spans="1:3" ht="18" customHeight="1">
      <c r="A340" s="89" t="s">
        <v>596</v>
      </c>
      <c r="B340" s="94">
        <v>1069.17</v>
      </c>
      <c r="C340" s="108">
        <f t="shared" si="6"/>
        <v>1084.17</v>
      </c>
    </row>
    <row r="341" spans="1:3" ht="18" customHeight="1">
      <c r="A341" s="89" t="s">
        <v>597</v>
      </c>
      <c r="B341" s="94">
        <v>1069.17</v>
      </c>
      <c r="C341" s="108">
        <f t="shared" si="6"/>
        <v>1084.17</v>
      </c>
    </row>
    <row r="342" spans="1:3" ht="18" customHeight="1">
      <c r="A342" s="89" t="s">
        <v>598</v>
      </c>
      <c r="B342" s="94">
        <v>1069.17</v>
      </c>
      <c r="C342" s="108">
        <f t="shared" si="6"/>
        <v>1084.17</v>
      </c>
    </row>
    <row r="343" spans="1:3" ht="18" customHeight="1">
      <c r="A343" s="89" t="s">
        <v>599</v>
      </c>
      <c r="B343" s="94">
        <v>1032.28</v>
      </c>
      <c r="C343" s="108">
        <f t="shared" si="6"/>
        <v>1047.28</v>
      </c>
    </row>
    <row r="344" spans="1:3" ht="18" customHeight="1">
      <c r="A344" s="89" t="s">
        <v>600</v>
      </c>
      <c r="B344" s="94">
        <v>1032.28</v>
      </c>
      <c r="C344" s="108">
        <f t="shared" si="6"/>
        <v>1047.28</v>
      </c>
    </row>
    <row r="345" spans="1:3" ht="18" customHeight="1">
      <c r="A345" s="89" t="s">
        <v>601</v>
      </c>
      <c r="B345" s="94">
        <v>1032.28</v>
      </c>
      <c r="C345" s="108">
        <f t="shared" si="6"/>
        <v>1047.28</v>
      </c>
    </row>
    <row r="346" spans="1:3" ht="18" customHeight="1">
      <c r="A346" s="89" t="s">
        <v>602</v>
      </c>
      <c r="B346" s="94">
        <v>1032.28</v>
      </c>
      <c r="C346" s="108">
        <f t="shared" si="6"/>
        <v>1047.28</v>
      </c>
    </row>
    <row r="347" spans="1:3" ht="18" customHeight="1">
      <c r="A347" s="89" t="s">
        <v>603</v>
      </c>
      <c r="B347" s="94">
        <v>1179.8599999999999</v>
      </c>
      <c r="C347" s="108">
        <f t="shared" si="6"/>
        <v>1194.8599999999999</v>
      </c>
    </row>
    <row r="348" spans="1:3" ht="18" customHeight="1">
      <c r="A348" s="89" t="s">
        <v>604</v>
      </c>
      <c r="B348" s="94">
        <v>1179.8599999999999</v>
      </c>
      <c r="C348" s="108">
        <f t="shared" si="6"/>
        <v>1194.8599999999999</v>
      </c>
    </row>
    <row r="349" spans="1:3" ht="18" customHeight="1">
      <c r="A349" s="89" t="s">
        <v>605</v>
      </c>
      <c r="B349" s="94">
        <v>1179.8599999999999</v>
      </c>
      <c r="C349" s="108">
        <f t="shared" si="6"/>
        <v>1194.8599999999999</v>
      </c>
    </row>
    <row r="350" spans="1:3" ht="18" customHeight="1">
      <c r="A350" s="89" t="s">
        <v>606</v>
      </c>
      <c r="B350" s="94">
        <v>1179.8599999999999</v>
      </c>
      <c r="C350" s="108">
        <f t="shared" si="6"/>
        <v>1194.8599999999999</v>
      </c>
    </row>
    <row r="351" spans="1:3" ht="18" customHeight="1">
      <c r="A351" s="96"/>
      <c r="B351" s="97"/>
      <c r="C351" s="108"/>
    </row>
    <row r="352" spans="1:3" ht="18" customHeight="1">
      <c r="A352" s="89" t="s">
        <v>607</v>
      </c>
      <c r="B352" s="94">
        <v>995.38775416666681</v>
      </c>
      <c r="C352" s="108">
        <f t="shared" si="6"/>
        <v>1010.3877541666668</v>
      </c>
    </row>
    <row r="353" spans="1:3" ht="18" customHeight="1">
      <c r="A353" s="89" t="s">
        <v>608</v>
      </c>
      <c r="B353" s="94">
        <v>995.38775416666681</v>
      </c>
      <c r="C353" s="108">
        <f t="shared" si="6"/>
        <v>1010.3877541666668</v>
      </c>
    </row>
    <row r="354" spans="1:3" ht="18" customHeight="1">
      <c r="A354" s="89" t="s">
        <v>609</v>
      </c>
      <c r="B354" s="94">
        <v>1142.9619208333334</v>
      </c>
      <c r="C354" s="108">
        <f t="shared" si="6"/>
        <v>1157.9619208333334</v>
      </c>
    </row>
    <row r="355" spans="1:3" ht="18" customHeight="1">
      <c r="A355" s="89" t="s">
        <v>610</v>
      </c>
      <c r="B355" s="94">
        <v>1142.9619208333334</v>
      </c>
      <c r="C355" s="108">
        <f t="shared" si="6"/>
        <v>1157.9619208333334</v>
      </c>
    </row>
    <row r="356" spans="1:3" ht="18" customHeight="1">
      <c r="A356" s="89" t="s">
        <v>611</v>
      </c>
      <c r="B356" s="94">
        <v>1585.6844208333337</v>
      </c>
      <c r="C356" s="108">
        <f t="shared" si="6"/>
        <v>1600.6844208333337</v>
      </c>
    </row>
    <row r="357" spans="1:3" ht="18" customHeight="1">
      <c r="A357" s="89" t="s">
        <v>612</v>
      </c>
      <c r="B357" s="94">
        <v>1585.6844208333337</v>
      </c>
      <c r="C357" s="108">
        <f t="shared" si="6"/>
        <v>1600.6844208333337</v>
      </c>
    </row>
    <row r="358" spans="1:3" ht="18" customHeight="1">
      <c r="A358" s="89" t="s">
        <v>613</v>
      </c>
      <c r="B358" s="94">
        <v>1991.5133791666667</v>
      </c>
      <c r="C358" s="108">
        <f t="shared" si="6"/>
        <v>2006.5133791666667</v>
      </c>
    </row>
    <row r="359" spans="1:3" ht="18" customHeight="1">
      <c r="A359" s="89" t="s">
        <v>614</v>
      </c>
      <c r="B359" s="94">
        <v>1991.5133791666667</v>
      </c>
      <c r="C359" s="108">
        <f t="shared" ref="C359:C422" si="7">SUM(B359+15)</f>
        <v>2006.5133791666667</v>
      </c>
    </row>
    <row r="360" spans="1:3" ht="18" customHeight="1">
      <c r="A360" s="89" t="s">
        <v>615</v>
      </c>
      <c r="B360" s="94">
        <v>2471.1294208333338</v>
      </c>
      <c r="C360" s="108">
        <f t="shared" si="7"/>
        <v>2486.1294208333338</v>
      </c>
    </row>
    <row r="361" spans="1:3" ht="18" customHeight="1">
      <c r="A361" s="89" t="s">
        <v>616</v>
      </c>
      <c r="B361" s="94">
        <v>2471.1294208333338</v>
      </c>
      <c r="C361" s="108">
        <f t="shared" si="7"/>
        <v>2486.1294208333338</v>
      </c>
    </row>
    <row r="362" spans="1:3" ht="18" customHeight="1">
      <c r="A362" s="89" t="s">
        <v>617</v>
      </c>
      <c r="B362" s="94">
        <v>1991.5133791666667</v>
      </c>
      <c r="C362" s="108">
        <f t="shared" si="7"/>
        <v>2006.5133791666667</v>
      </c>
    </row>
    <row r="363" spans="1:3" ht="18" customHeight="1">
      <c r="A363" s="89" t="s">
        <v>618</v>
      </c>
      <c r="B363" s="94">
        <v>1991.5133791666667</v>
      </c>
      <c r="C363" s="108">
        <f t="shared" si="7"/>
        <v>2006.5133791666667</v>
      </c>
    </row>
    <row r="364" spans="1:3" ht="18" customHeight="1">
      <c r="A364" s="89" t="s">
        <v>619</v>
      </c>
      <c r="B364" s="94">
        <v>2139.0875458333335</v>
      </c>
      <c r="C364" s="108">
        <f t="shared" si="7"/>
        <v>2154.0875458333335</v>
      </c>
    </row>
    <row r="365" spans="1:3" ht="18" customHeight="1">
      <c r="A365" s="89" t="s">
        <v>620</v>
      </c>
      <c r="B365" s="94">
        <v>2139.0875458333335</v>
      </c>
      <c r="C365" s="108">
        <f t="shared" si="7"/>
        <v>2154.0875458333335</v>
      </c>
    </row>
    <row r="366" spans="1:3" ht="18" customHeight="1">
      <c r="A366" s="89" t="s">
        <v>621</v>
      </c>
      <c r="B366" s="94">
        <v>2766.2777541666669</v>
      </c>
      <c r="C366" s="108">
        <f t="shared" si="7"/>
        <v>2781.2777541666669</v>
      </c>
    </row>
    <row r="367" spans="1:3" ht="18" customHeight="1">
      <c r="A367" s="89" t="s">
        <v>622</v>
      </c>
      <c r="B367" s="94">
        <v>2766.2777541666669</v>
      </c>
      <c r="C367" s="108">
        <f t="shared" si="7"/>
        <v>2781.2777541666669</v>
      </c>
    </row>
    <row r="368" spans="1:3" ht="18" customHeight="1">
      <c r="A368" s="96"/>
      <c r="B368" s="97"/>
      <c r="C368" s="108"/>
    </row>
    <row r="369" spans="1:3" ht="18" customHeight="1">
      <c r="A369" s="93" t="s">
        <v>623</v>
      </c>
      <c r="B369" s="94">
        <v>478.8781708333334</v>
      </c>
      <c r="C369" s="108">
        <f t="shared" si="7"/>
        <v>493.8781708333334</v>
      </c>
    </row>
    <row r="370" spans="1:3" ht="18" customHeight="1">
      <c r="A370" s="89" t="s">
        <v>624</v>
      </c>
      <c r="B370" s="94">
        <v>626.4523375</v>
      </c>
      <c r="C370" s="108">
        <f t="shared" si="7"/>
        <v>641.4523375</v>
      </c>
    </row>
    <row r="371" spans="1:3" ht="18" customHeight="1">
      <c r="A371" s="93" t="s">
        <v>625</v>
      </c>
      <c r="B371" s="94">
        <v>1032.2812958333334</v>
      </c>
      <c r="C371" s="108">
        <f t="shared" si="7"/>
        <v>1047.2812958333334</v>
      </c>
    </row>
    <row r="372" spans="1:3" ht="18" customHeight="1">
      <c r="A372" s="93" t="s">
        <v>626</v>
      </c>
      <c r="B372" s="94">
        <v>1548.79</v>
      </c>
      <c r="C372" s="108">
        <f t="shared" si="7"/>
        <v>1563.79</v>
      </c>
    </row>
    <row r="373" spans="1:3" ht="18" customHeight="1">
      <c r="A373" s="93" t="s">
        <v>627</v>
      </c>
      <c r="B373" s="94">
        <v>3098.32</v>
      </c>
      <c r="C373" s="108">
        <f t="shared" si="7"/>
        <v>3113.32</v>
      </c>
    </row>
    <row r="374" spans="1:3" ht="18" customHeight="1">
      <c r="A374" s="96"/>
      <c r="B374" s="97"/>
      <c r="C374" s="108"/>
    </row>
    <row r="375" spans="1:3" ht="18" customHeight="1">
      <c r="A375" s="93" t="s">
        <v>628</v>
      </c>
      <c r="B375" s="94">
        <v>5311.93</v>
      </c>
      <c r="C375" s="108">
        <f t="shared" si="7"/>
        <v>5326.93</v>
      </c>
    </row>
    <row r="376" spans="1:3" ht="18" customHeight="1">
      <c r="A376" s="93" t="s">
        <v>629</v>
      </c>
      <c r="B376" s="94">
        <v>5680.87</v>
      </c>
      <c r="C376" s="108">
        <f t="shared" si="7"/>
        <v>5695.87</v>
      </c>
    </row>
    <row r="377" spans="1:3" ht="18" customHeight="1">
      <c r="A377" s="96"/>
      <c r="B377" s="97"/>
      <c r="C377" s="108"/>
    </row>
    <row r="378" spans="1:3" ht="18" customHeight="1">
      <c r="A378" s="93" t="s">
        <v>630</v>
      </c>
      <c r="B378" s="94">
        <v>1032.2812958333334</v>
      </c>
      <c r="C378" s="108">
        <f t="shared" si="7"/>
        <v>1047.2812958333334</v>
      </c>
    </row>
    <row r="379" spans="1:3" ht="18" customHeight="1">
      <c r="A379" s="93" t="s">
        <v>631</v>
      </c>
      <c r="B379" s="94">
        <v>1032.2812958333334</v>
      </c>
      <c r="C379" s="108">
        <f t="shared" si="7"/>
        <v>1047.2812958333334</v>
      </c>
    </row>
    <row r="380" spans="1:3" ht="18" customHeight="1">
      <c r="A380" s="93" t="s">
        <v>632</v>
      </c>
      <c r="B380" s="94">
        <v>1032.2812958333334</v>
      </c>
      <c r="C380" s="108">
        <f t="shared" si="7"/>
        <v>1047.2812958333334</v>
      </c>
    </row>
    <row r="381" spans="1:3" ht="18" customHeight="1">
      <c r="A381" s="93" t="s">
        <v>633</v>
      </c>
      <c r="B381" s="94">
        <v>1032.2812958333334</v>
      </c>
      <c r="C381" s="108">
        <f t="shared" si="7"/>
        <v>1047.2812958333334</v>
      </c>
    </row>
    <row r="382" spans="1:3" ht="18" customHeight="1">
      <c r="A382" s="93" t="s">
        <v>634</v>
      </c>
      <c r="B382" s="94">
        <v>1179.8554625000002</v>
      </c>
      <c r="C382" s="108">
        <f t="shared" si="7"/>
        <v>1194.8554625000002</v>
      </c>
    </row>
    <row r="383" spans="1:3" ht="18" customHeight="1">
      <c r="A383" s="93" t="s">
        <v>635</v>
      </c>
      <c r="B383" s="94">
        <v>1179.8554625000002</v>
      </c>
      <c r="C383" s="108">
        <f t="shared" si="7"/>
        <v>1194.8554625000002</v>
      </c>
    </row>
    <row r="384" spans="1:3" ht="18" customHeight="1">
      <c r="A384" s="93" t="s">
        <v>636</v>
      </c>
      <c r="B384" s="94">
        <v>1179.8554625000002</v>
      </c>
      <c r="C384" s="108">
        <f t="shared" si="7"/>
        <v>1194.8554625000002</v>
      </c>
    </row>
    <row r="385" spans="1:3" ht="18" customHeight="1">
      <c r="A385" s="93" t="s">
        <v>637</v>
      </c>
      <c r="B385" s="94">
        <v>1179.8554625000002</v>
      </c>
      <c r="C385" s="108">
        <f t="shared" si="7"/>
        <v>1194.8554625000002</v>
      </c>
    </row>
    <row r="386" spans="1:3" ht="18" customHeight="1">
      <c r="A386" s="93" t="s">
        <v>638</v>
      </c>
      <c r="B386" s="94">
        <v>1327.4296291666669</v>
      </c>
      <c r="C386" s="108">
        <f t="shared" si="7"/>
        <v>1342.4296291666669</v>
      </c>
    </row>
    <row r="387" spans="1:3" ht="18" customHeight="1">
      <c r="A387" s="93" t="s">
        <v>639</v>
      </c>
      <c r="B387" s="94">
        <v>1327.4296291666669</v>
      </c>
      <c r="C387" s="108">
        <f t="shared" si="7"/>
        <v>1342.4296291666669</v>
      </c>
    </row>
    <row r="388" spans="1:3" ht="18" customHeight="1">
      <c r="A388" s="93" t="s">
        <v>640</v>
      </c>
      <c r="B388" s="94">
        <v>1327.4296291666669</v>
      </c>
      <c r="C388" s="108">
        <f t="shared" si="7"/>
        <v>1342.4296291666669</v>
      </c>
    </row>
    <row r="389" spans="1:3" ht="18" customHeight="1">
      <c r="A389" s="93" t="s">
        <v>641</v>
      </c>
      <c r="B389" s="94">
        <v>1327.4296291666669</v>
      </c>
      <c r="C389" s="108">
        <f t="shared" si="7"/>
        <v>1342.4296291666669</v>
      </c>
    </row>
    <row r="390" spans="1:3" ht="18" customHeight="1">
      <c r="A390" s="96"/>
      <c r="B390" s="97"/>
      <c r="C390" s="108"/>
    </row>
    <row r="391" spans="1:3" ht="18" customHeight="1">
      <c r="A391" s="93" t="s">
        <v>642</v>
      </c>
      <c r="B391" s="94">
        <v>3393.4679625000008</v>
      </c>
      <c r="C391" s="108">
        <f t="shared" si="7"/>
        <v>3408.4679625000008</v>
      </c>
    </row>
    <row r="392" spans="1:3" ht="18" customHeight="1">
      <c r="A392" s="93" t="s">
        <v>643</v>
      </c>
      <c r="B392" s="94">
        <v>4057.5517125000001</v>
      </c>
      <c r="C392" s="108">
        <f t="shared" si="7"/>
        <v>4072.5517125000001</v>
      </c>
    </row>
    <row r="393" spans="1:3" ht="18" customHeight="1">
      <c r="A393" s="93" t="s">
        <v>644</v>
      </c>
      <c r="B393" s="94">
        <v>3393.4679625000008</v>
      </c>
      <c r="C393" s="108">
        <f t="shared" si="7"/>
        <v>3408.4679625000008</v>
      </c>
    </row>
    <row r="394" spans="1:3" ht="18" customHeight="1">
      <c r="A394" s="93" t="s">
        <v>645</v>
      </c>
      <c r="B394" s="94">
        <v>4057.5517125000001</v>
      </c>
      <c r="C394" s="108">
        <f t="shared" si="7"/>
        <v>4072.5517125000001</v>
      </c>
    </row>
    <row r="395" spans="1:3" ht="18" customHeight="1">
      <c r="A395" s="93" t="s">
        <v>646</v>
      </c>
      <c r="B395" s="94">
        <v>1106.0683791666668</v>
      </c>
      <c r="C395" s="108">
        <f t="shared" si="7"/>
        <v>1121.0683791666668</v>
      </c>
    </row>
    <row r="396" spans="1:3" ht="18" customHeight="1">
      <c r="A396" s="93" t="s">
        <v>647</v>
      </c>
      <c r="B396" s="94">
        <v>1401.2167125000001</v>
      </c>
      <c r="C396" s="108">
        <f t="shared" si="7"/>
        <v>1416.2167125000001</v>
      </c>
    </row>
    <row r="397" spans="1:3" ht="18" customHeight="1">
      <c r="A397" s="93" t="s">
        <v>648</v>
      </c>
      <c r="B397" s="94">
        <v>1106.0683791666668</v>
      </c>
      <c r="C397" s="108">
        <f t="shared" si="7"/>
        <v>1121.0683791666668</v>
      </c>
    </row>
    <row r="398" spans="1:3" ht="18" customHeight="1">
      <c r="A398" s="93" t="s">
        <v>649</v>
      </c>
      <c r="B398" s="94">
        <v>1290.5360875000001</v>
      </c>
      <c r="C398" s="108">
        <f t="shared" si="7"/>
        <v>1305.5360875000001</v>
      </c>
    </row>
    <row r="399" spans="1:3" ht="18" customHeight="1">
      <c r="A399" s="93" t="s">
        <v>650</v>
      </c>
      <c r="B399" s="94">
        <v>1585.6844208333337</v>
      </c>
      <c r="C399" s="108">
        <f t="shared" si="7"/>
        <v>1600.6844208333337</v>
      </c>
    </row>
    <row r="400" spans="1:3" ht="18" customHeight="1">
      <c r="A400" s="93" t="s">
        <v>651</v>
      </c>
      <c r="B400" s="94">
        <v>1290.5360875000001</v>
      </c>
      <c r="C400" s="108">
        <f t="shared" si="7"/>
        <v>1305.5360875000001</v>
      </c>
    </row>
    <row r="401" spans="1:3" ht="18" customHeight="1">
      <c r="A401" s="93" t="s">
        <v>652</v>
      </c>
      <c r="B401" s="94">
        <v>1106.0683791666668</v>
      </c>
      <c r="C401" s="108">
        <f t="shared" si="7"/>
        <v>1121.0683791666668</v>
      </c>
    </row>
    <row r="402" spans="1:3" ht="18" customHeight="1">
      <c r="A402" s="93" t="s">
        <v>653</v>
      </c>
      <c r="B402" s="94">
        <v>1401.2167125000001</v>
      </c>
      <c r="C402" s="108">
        <f t="shared" si="7"/>
        <v>1416.2167125000001</v>
      </c>
    </row>
    <row r="403" spans="1:3" ht="18" customHeight="1">
      <c r="A403" s="93" t="s">
        <v>654</v>
      </c>
      <c r="B403" s="94">
        <v>1106.0683791666668</v>
      </c>
      <c r="C403" s="108">
        <f t="shared" si="7"/>
        <v>1121.0683791666668</v>
      </c>
    </row>
    <row r="404" spans="1:3" ht="18" customHeight="1">
      <c r="A404" s="93" t="s">
        <v>655</v>
      </c>
      <c r="B404" s="94">
        <v>1290.5360875000001</v>
      </c>
      <c r="C404" s="108">
        <f t="shared" si="7"/>
        <v>1305.5360875000001</v>
      </c>
    </row>
    <row r="405" spans="1:3" ht="18" customHeight="1">
      <c r="A405" s="93" t="s">
        <v>656</v>
      </c>
      <c r="B405" s="94">
        <v>1585.6844208333337</v>
      </c>
      <c r="C405" s="108">
        <f t="shared" si="7"/>
        <v>1600.6844208333337</v>
      </c>
    </row>
    <row r="406" spans="1:3" ht="18" customHeight="1">
      <c r="A406" s="93" t="s">
        <v>657</v>
      </c>
      <c r="B406" s="94">
        <v>1290.5360875000001</v>
      </c>
      <c r="C406" s="108">
        <f t="shared" si="7"/>
        <v>1305.5360875000001</v>
      </c>
    </row>
    <row r="407" spans="1:3" ht="18" customHeight="1">
      <c r="A407" s="93" t="s">
        <v>658</v>
      </c>
      <c r="B407" s="94">
        <v>479.36429750000002</v>
      </c>
      <c r="C407" s="108">
        <f t="shared" si="7"/>
        <v>494.36429750000002</v>
      </c>
    </row>
    <row r="408" spans="1:3" ht="18" customHeight="1">
      <c r="A408" s="93" t="s">
        <v>659</v>
      </c>
      <c r="B408" s="94">
        <v>205.04996416666668</v>
      </c>
      <c r="C408" s="108">
        <f t="shared" si="7"/>
        <v>220.04996416666668</v>
      </c>
    </row>
    <row r="409" spans="1:3" ht="18" customHeight="1">
      <c r="A409" s="93" t="s">
        <v>660</v>
      </c>
      <c r="B409" s="94">
        <v>129.61352250000002</v>
      </c>
      <c r="C409" s="108">
        <f t="shared" si="7"/>
        <v>144.61352250000002</v>
      </c>
    </row>
    <row r="410" spans="1:3" ht="18" customHeight="1">
      <c r="A410" s="93" t="s">
        <v>661</v>
      </c>
      <c r="B410" s="94">
        <v>650.81075583333347</v>
      </c>
      <c r="C410" s="108">
        <f t="shared" si="7"/>
        <v>665.81075583333347</v>
      </c>
    </row>
    <row r="411" spans="1:3" ht="18" customHeight="1">
      <c r="A411" s="96"/>
      <c r="B411" s="95"/>
      <c r="C411" s="108"/>
    </row>
    <row r="412" spans="1:3" ht="18" customHeight="1">
      <c r="A412" s="93" t="s">
        <v>662</v>
      </c>
      <c r="B412" s="94">
        <v>209.01127333333332</v>
      </c>
      <c r="C412" s="108">
        <f t="shared" si="7"/>
        <v>224.01127333333332</v>
      </c>
    </row>
    <row r="413" spans="1:3" ht="18" customHeight="1">
      <c r="A413" s="93" t="s">
        <v>663</v>
      </c>
      <c r="B413" s="94">
        <v>209.01127333333332</v>
      </c>
      <c r="C413" s="108">
        <f t="shared" si="7"/>
        <v>224.01127333333332</v>
      </c>
    </row>
    <row r="414" spans="1:3" ht="18" customHeight="1">
      <c r="A414" s="93" t="s">
        <v>664</v>
      </c>
      <c r="B414" s="94">
        <v>209.01127333333332</v>
      </c>
      <c r="C414" s="108">
        <f t="shared" si="7"/>
        <v>224.01127333333332</v>
      </c>
    </row>
    <row r="415" spans="1:3" ht="18" customHeight="1">
      <c r="A415" s="93" t="s">
        <v>665</v>
      </c>
      <c r="B415" s="94">
        <v>241.29100666666668</v>
      </c>
      <c r="C415" s="108">
        <f t="shared" si="7"/>
        <v>256.2910066666667</v>
      </c>
    </row>
    <row r="416" spans="1:3" ht="18" customHeight="1">
      <c r="A416" s="93" t="s">
        <v>666</v>
      </c>
      <c r="B416" s="94">
        <v>241.29100666666668</v>
      </c>
      <c r="C416" s="108">
        <f t="shared" si="7"/>
        <v>256.2910066666667</v>
      </c>
    </row>
    <row r="417" spans="1:3" ht="18" customHeight="1">
      <c r="A417" s="93" t="s">
        <v>667</v>
      </c>
      <c r="B417" s="94">
        <v>241.29100666666668</v>
      </c>
      <c r="C417" s="108">
        <f t="shared" si="7"/>
        <v>256.2910066666667</v>
      </c>
    </row>
    <row r="418" spans="1:3" ht="18" customHeight="1">
      <c r="A418" s="93" t="s">
        <v>668</v>
      </c>
      <c r="B418" s="94">
        <v>257.43087333333335</v>
      </c>
      <c r="C418" s="108">
        <f t="shared" si="7"/>
        <v>272.43087333333335</v>
      </c>
    </row>
    <row r="419" spans="1:3" ht="18" customHeight="1">
      <c r="A419" s="93" t="s">
        <v>669</v>
      </c>
      <c r="B419" s="94">
        <v>257.43087333333335</v>
      </c>
      <c r="C419" s="108">
        <f t="shared" si="7"/>
        <v>272.43087333333335</v>
      </c>
    </row>
    <row r="420" spans="1:3" ht="18" customHeight="1">
      <c r="A420" s="93" t="s">
        <v>670</v>
      </c>
      <c r="B420" s="94">
        <v>257.43087333333335</v>
      </c>
      <c r="C420" s="108">
        <f t="shared" si="7"/>
        <v>272.43087333333335</v>
      </c>
    </row>
    <row r="421" spans="1:3" ht="18" customHeight="1">
      <c r="A421" s="93" t="s">
        <v>671</v>
      </c>
      <c r="B421" s="94">
        <v>281.64067333333332</v>
      </c>
      <c r="C421" s="108">
        <f t="shared" si="7"/>
        <v>296.64067333333332</v>
      </c>
    </row>
    <row r="422" spans="1:3" ht="18" customHeight="1">
      <c r="A422" s="93" t="s">
        <v>672</v>
      </c>
      <c r="B422" s="94">
        <v>281.64067333333332</v>
      </c>
      <c r="C422" s="108">
        <f t="shared" si="7"/>
        <v>296.64067333333332</v>
      </c>
    </row>
    <row r="423" spans="1:3" ht="18" customHeight="1">
      <c r="A423" s="93" t="s">
        <v>673</v>
      </c>
      <c r="B423" s="94">
        <v>281.64067333333332</v>
      </c>
      <c r="C423" s="108">
        <f t="shared" ref="C423:C486" si="8">SUM(B423+15)</f>
        <v>296.64067333333332</v>
      </c>
    </row>
    <row r="424" spans="1:3" ht="18" customHeight="1">
      <c r="A424" s="96"/>
      <c r="B424" s="95"/>
      <c r="C424" s="108"/>
    </row>
    <row r="425" spans="1:3" ht="18" customHeight="1">
      <c r="A425" s="93" t="s">
        <v>674</v>
      </c>
      <c r="B425" s="94">
        <v>338.13020666666665</v>
      </c>
      <c r="C425" s="108">
        <f t="shared" si="8"/>
        <v>353.13020666666665</v>
      </c>
    </row>
    <row r="426" spans="1:3" ht="18" customHeight="1">
      <c r="A426" s="93" t="s">
        <v>675</v>
      </c>
      <c r="B426" s="94">
        <v>338.13020666666665</v>
      </c>
      <c r="C426" s="108">
        <f t="shared" si="8"/>
        <v>353.13020666666665</v>
      </c>
    </row>
    <row r="427" spans="1:3" ht="18" customHeight="1">
      <c r="A427" s="93" t="s">
        <v>676</v>
      </c>
      <c r="B427" s="94">
        <v>338.13020666666665</v>
      </c>
      <c r="C427" s="108">
        <f t="shared" si="8"/>
        <v>353.13020666666665</v>
      </c>
    </row>
    <row r="428" spans="1:3" ht="18" customHeight="1">
      <c r="A428" s="93" t="s">
        <v>677</v>
      </c>
      <c r="B428" s="94">
        <v>338.13020666666665</v>
      </c>
      <c r="C428" s="108">
        <f t="shared" si="8"/>
        <v>353.13020666666665</v>
      </c>
    </row>
    <row r="429" spans="1:3" ht="18" customHeight="1">
      <c r="A429" s="93" t="s">
        <v>678</v>
      </c>
      <c r="B429" s="94">
        <v>362.34000666666668</v>
      </c>
      <c r="C429" s="108">
        <f t="shared" si="8"/>
        <v>377.34000666666668</v>
      </c>
    </row>
    <row r="430" spans="1:3" ht="18" customHeight="1">
      <c r="A430" s="93" t="s">
        <v>679</v>
      </c>
      <c r="B430" s="94">
        <v>362.34000666666668</v>
      </c>
      <c r="C430" s="108">
        <f t="shared" si="8"/>
        <v>377.34000666666668</v>
      </c>
    </row>
    <row r="431" spans="1:3" ht="18" customHeight="1">
      <c r="A431" s="93" t="s">
        <v>680</v>
      </c>
      <c r="B431" s="94">
        <v>362.34000666666668</v>
      </c>
      <c r="C431" s="108">
        <f t="shared" si="8"/>
        <v>377.34000666666668</v>
      </c>
    </row>
    <row r="432" spans="1:3" ht="18" customHeight="1">
      <c r="A432" s="93" t="s">
        <v>681</v>
      </c>
      <c r="B432" s="94">
        <v>362.34000666666668</v>
      </c>
      <c r="C432" s="108">
        <f t="shared" si="8"/>
        <v>377.34000666666668</v>
      </c>
    </row>
    <row r="433" spans="1:3" ht="18" customHeight="1">
      <c r="A433" s="93" t="s">
        <v>682</v>
      </c>
      <c r="B433" s="94">
        <v>426.89947333333333</v>
      </c>
      <c r="C433" s="108">
        <f t="shared" si="8"/>
        <v>441.89947333333333</v>
      </c>
    </row>
    <row r="434" spans="1:3" ht="18" customHeight="1">
      <c r="A434" s="93" t="s">
        <v>683</v>
      </c>
      <c r="B434" s="94">
        <v>426.89947333333333</v>
      </c>
      <c r="C434" s="108">
        <f t="shared" si="8"/>
        <v>441.89947333333333</v>
      </c>
    </row>
    <row r="435" spans="1:3" ht="18" customHeight="1">
      <c r="A435" s="93" t="s">
        <v>684</v>
      </c>
      <c r="B435" s="94">
        <v>426.89947333333333</v>
      </c>
      <c r="C435" s="108">
        <f t="shared" si="8"/>
        <v>441.89947333333333</v>
      </c>
    </row>
    <row r="436" spans="1:3" ht="18" customHeight="1">
      <c r="A436" s="93" t="s">
        <v>685</v>
      </c>
      <c r="B436" s="94">
        <v>426.89947333333333</v>
      </c>
      <c r="C436" s="108">
        <f t="shared" si="8"/>
        <v>441.89947333333333</v>
      </c>
    </row>
    <row r="437" spans="1:3" ht="18" customHeight="1">
      <c r="A437" s="93" t="s">
        <v>686</v>
      </c>
      <c r="B437" s="94">
        <v>588.29813999999999</v>
      </c>
      <c r="C437" s="108">
        <f t="shared" si="8"/>
        <v>603.29813999999999</v>
      </c>
    </row>
    <row r="438" spans="1:3" ht="18" customHeight="1">
      <c r="A438" s="93" t="s">
        <v>687</v>
      </c>
      <c r="B438" s="94">
        <v>588.29813999999999</v>
      </c>
      <c r="C438" s="108">
        <f t="shared" si="8"/>
        <v>603.29813999999999</v>
      </c>
    </row>
    <row r="439" spans="1:3" ht="18" customHeight="1">
      <c r="A439" s="93" t="s">
        <v>688</v>
      </c>
      <c r="B439" s="94">
        <v>628.64780666666672</v>
      </c>
      <c r="C439" s="108">
        <f t="shared" si="8"/>
        <v>643.64780666666672</v>
      </c>
    </row>
    <row r="440" spans="1:3" ht="18" customHeight="1">
      <c r="A440" s="93" t="s">
        <v>689</v>
      </c>
      <c r="B440" s="94">
        <v>588.29813999999999</v>
      </c>
      <c r="C440" s="108">
        <f t="shared" si="8"/>
        <v>603.29813999999999</v>
      </c>
    </row>
    <row r="441" spans="1:3" ht="18" customHeight="1">
      <c r="A441" s="93" t="s">
        <v>690</v>
      </c>
      <c r="B441" s="94">
        <v>628.64780666666672</v>
      </c>
      <c r="C441" s="108">
        <f t="shared" si="8"/>
        <v>643.64780666666672</v>
      </c>
    </row>
    <row r="442" spans="1:3" ht="18" customHeight="1">
      <c r="A442" s="93" t="s">
        <v>691</v>
      </c>
      <c r="B442" s="94">
        <v>628.64780666666672</v>
      </c>
      <c r="C442" s="108">
        <f t="shared" si="8"/>
        <v>643.64780666666672</v>
      </c>
    </row>
    <row r="443" spans="1:3" ht="18" customHeight="1">
      <c r="A443" s="93" t="s">
        <v>692</v>
      </c>
      <c r="B443" s="94">
        <v>443.03934000000004</v>
      </c>
      <c r="C443" s="108">
        <f t="shared" si="8"/>
        <v>458.03934000000004</v>
      </c>
    </row>
    <row r="444" spans="1:3" ht="18" customHeight="1">
      <c r="A444" s="93" t="s">
        <v>693</v>
      </c>
      <c r="B444" s="94">
        <v>443.03934000000004</v>
      </c>
      <c r="C444" s="108">
        <f t="shared" si="8"/>
        <v>458.03934000000004</v>
      </c>
    </row>
    <row r="445" spans="1:3" ht="18" customHeight="1">
      <c r="A445" s="93" t="s">
        <v>694</v>
      </c>
      <c r="B445" s="94">
        <v>443.03934000000004</v>
      </c>
      <c r="C445" s="108">
        <f t="shared" si="8"/>
        <v>458.03934000000004</v>
      </c>
    </row>
    <row r="446" spans="1:3" ht="18" customHeight="1">
      <c r="A446" s="93" t="s">
        <v>695</v>
      </c>
      <c r="B446" s="94">
        <v>443.03934000000004</v>
      </c>
      <c r="C446" s="108">
        <f t="shared" si="8"/>
        <v>458.03934000000004</v>
      </c>
    </row>
    <row r="447" spans="1:3" ht="18" customHeight="1">
      <c r="A447" s="93" t="s">
        <v>696</v>
      </c>
      <c r="B447" s="94">
        <v>628.64780666666672</v>
      </c>
      <c r="C447" s="108">
        <f t="shared" si="8"/>
        <v>643.64780666666672</v>
      </c>
    </row>
    <row r="448" spans="1:3" ht="18" customHeight="1">
      <c r="A448" s="93" t="s">
        <v>697</v>
      </c>
      <c r="B448" s="94">
        <v>628.64780666666672</v>
      </c>
      <c r="C448" s="108">
        <f t="shared" si="8"/>
        <v>643.64780666666672</v>
      </c>
    </row>
    <row r="449" spans="1:3" ht="18" customHeight="1">
      <c r="A449" s="93" t="s">
        <v>698</v>
      </c>
      <c r="B449" s="94">
        <v>628.64780666666672</v>
      </c>
      <c r="C449" s="108">
        <f t="shared" si="8"/>
        <v>643.64780666666672</v>
      </c>
    </row>
    <row r="450" spans="1:3" ht="18" customHeight="1">
      <c r="A450" s="93" t="s">
        <v>699</v>
      </c>
      <c r="B450" s="94">
        <v>668.99747333333335</v>
      </c>
      <c r="C450" s="108">
        <f t="shared" si="8"/>
        <v>683.99747333333335</v>
      </c>
    </row>
    <row r="451" spans="1:3" ht="18" customHeight="1">
      <c r="A451" s="93" t="s">
        <v>700</v>
      </c>
      <c r="B451" s="94">
        <v>668.99747333333335</v>
      </c>
      <c r="C451" s="108">
        <f t="shared" si="8"/>
        <v>683.99747333333335</v>
      </c>
    </row>
    <row r="452" spans="1:3" ht="18" customHeight="1">
      <c r="A452" s="93" t="s">
        <v>701</v>
      </c>
      <c r="B452" s="94">
        <v>668.99747333333335</v>
      </c>
      <c r="C452" s="108">
        <f t="shared" si="8"/>
        <v>683.99747333333335</v>
      </c>
    </row>
    <row r="453" spans="1:3" ht="18" customHeight="1">
      <c r="A453" s="96"/>
      <c r="B453" s="95"/>
      <c r="C453" s="108"/>
    </row>
    <row r="454" spans="1:3" ht="18" customHeight="1">
      <c r="A454" s="93" t="s">
        <v>702</v>
      </c>
      <c r="B454" s="94">
        <v>685.13733999999999</v>
      </c>
      <c r="C454" s="108">
        <f t="shared" si="8"/>
        <v>700.13733999999999</v>
      </c>
    </row>
    <row r="455" spans="1:3" ht="18" customHeight="1">
      <c r="A455" s="93" t="s">
        <v>703</v>
      </c>
      <c r="B455" s="94">
        <v>685.13733999999999</v>
      </c>
      <c r="C455" s="108">
        <f t="shared" si="8"/>
        <v>700.13733999999999</v>
      </c>
    </row>
    <row r="456" spans="1:3" ht="18" customHeight="1">
      <c r="A456" s="93" t="s">
        <v>704</v>
      </c>
      <c r="B456" s="94">
        <v>685.13733999999999</v>
      </c>
      <c r="C456" s="108">
        <f t="shared" si="8"/>
        <v>700.13733999999999</v>
      </c>
    </row>
    <row r="457" spans="1:3" ht="18" customHeight="1">
      <c r="A457" s="93" t="s">
        <v>705</v>
      </c>
      <c r="B457" s="94">
        <v>685.13733999999999</v>
      </c>
      <c r="C457" s="108">
        <f t="shared" si="8"/>
        <v>700.13733999999999</v>
      </c>
    </row>
    <row r="458" spans="1:3" ht="18" customHeight="1">
      <c r="A458" s="93" t="s">
        <v>706</v>
      </c>
      <c r="B458" s="94">
        <v>685.13733999999999</v>
      </c>
      <c r="C458" s="108">
        <f t="shared" si="8"/>
        <v>700.13733999999999</v>
      </c>
    </row>
    <row r="459" spans="1:3" ht="18" customHeight="1">
      <c r="A459" s="93" t="s">
        <v>707</v>
      </c>
      <c r="B459" s="94">
        <v>685.13733999999999</v>
      </c>
      <c r="C459" s="108">
        <f t="shared" si="8"/>
        <v>700.13733999999999</v>
      </c>
    </row>
    <row r="460" spans="1:3" ht="18" customHeight="1">
      <c r="A460" s="93" t="s">
        <v>708</v>
      </c>
      <c r="B460" s="94">
        <v>685.13733999999999</v>
      </c>
      <c r="C460" s="108">
        <f t="shared" si="8"/>
        <v>700.13733999999999</v>
      </c>
    </row>
    <row r="461" spans="1:3" ht="18" customHeight="1">
      <c r="A461" s="93" t="s">
        <v>709</v>
      </c>
      <c r="B461" s="94">
        <v>685.13733999999999</v>
      </c>
      <c r="C461" s="108">
        <f t="shared" si="8"/>
        <v>700.13733999999999</v>
      </c>
    </row>
    <row r="462" spans="1:3" ht="18" customHeight="1">
      <c r="A462" s="93" t="s">
        <v>710</v>
      </c>
      <c r="B462" s="94">
        <v>685.13733999999999</v>
      </c>
      <c r="C462" s="108">
        <f t="shared" si="8"/>
        <v>700.13733999999999</v>
      </c>
    </row>
    <row r="463" spans="1:3" ht="18" customHeight="1">
      <c r="A463" s="93" t="s">
        <v>711</v>
      </c>
      <c r="B463" s="94">
        <v>685.13733999999999</v>
      </c>
      <c r="C463" s="108">
        <f t="shared" si="8"/>
        <v>700.13733999999999</v>
      </c>
    </row>
    <row r="464" spans="1:3" ht="18" customHeight="1">
      <c r="A464" s="93" t="s">
        <v>712</v>
      </c>
      <c r="B464" s="94">
        <v>685.13733999999999</v>
      </c>
      <c r="C464" s="108">
        <f t="shared" si="8"/>
        <v>700.13733999999999</v>
      </c>
    </row>
    <row r="465" spans="1:3" ht="18" customHeight="1">
      <c r="A465" s="93" t="s">
        <v>713</v>
      </c>
      <c r="B465" s="94">
        <v>685.13733999999999</v>
      </c>
      <c r="C465" s="108">
        <f t="shared" si="8"/>
        <v>700.13733999999999</v>
      </c>
    </row>
    <row r="466" spans="1:3" ht="18" customHeight="1">
      <c r="A466" s="93" t="s">
        <v>714</v>
      </c>
      <c r="B466" s="94">
        <v>685.13733999999999</v>
      </c>
      <c r="C466" s="108">
        <f t="shared" si="8"/>
        <v>700.13733999999999</v>
      </c>
    </row>
    <row r="467" spans="1:3" ht="18" customHeight="1">
      <c r="A467" s="93" t="s">
        <v>715</v>
      </c>
      <c r="B467" s="94">
        <v>685.13733999999999</v>
      </c>
      <c r="C467" s="108">
        <f t="shared" si="8"/>
        <v>700.13733999999999</v>
      </c>
    </row>
    <row r="468" spans="1:3" ht="18" customHeight="1">
      <c r="A468" s="93" t="s">
        <v>716</v>
      </c>
      <c r="B468" s="94">
        <v>685.13733999999999</v>
      </c>
      <c r="C468" s="108">
        <f t="shared" si="8"/>
        <v>700.13733999999999</v>
      </c>
    </row>
    <row r="469" spans="1:3" ht="18" customHeight="1">
      <c r="A469" s="93" t="s">
        <v>717</v>
      </c>
      <c r="B469" s="94">
        <v>685.13733999999999</v>
      </c>
      <c r="C469" s="108">
        <f t="shared" si="8"/>
        <v>700.13733999999999</v>
      </c>
    </row>
    <row r="470" spans="1:3" ht="18" customHeight="1">
      <c r="A470" s="93" t="s">
        <v>718</v>
      </c>
      <c r="B470" s="94">
        <v>685.13733999999999</v>
      </c>
      <c r="C470" s="108">
        <f t="shared" si="8"/>
        <v>700.13733999999999</v>
      </c>
    </row>
    <row r="471" spans="1:3" ht="18" customHeight="1">
      <c r="A471" s="93" t="s">
        <v>719</v>
      </c>
      <c r="B471" s="94">
        <v>685.13733999999999</v>
      </c>
      <c r="C471" s="108">
        <f t="shared" si="8"/>
        <v>700.13733999999999</v>
      </c>
    </row>
    <row r="472" spans="1:3" ht="18" customHeight="1">
      <c r="A472" s="96"/>
      <c r="B472" s="95"/>
      <c r="C472" s="108"/>
    </row>
    <row r="473" spans="1:3" ht="18" customHeight="1">
      <c r="A473" s="93" t="s">
        <v>720</v>
      </c>
      <c r="B473" s="94">
        <v>116.32282600000001</v>
      </c>
      <c r="C473" s="108">
        <f t="shared" si="8"/>
        <v>131.32282600000002</v>
      </c>
    </row>
    <row r="474" spans="1:3" ht="18" customHeight="1">
      <c r="A474" s="93" t="s">
        <v>721</v>
      </c>
      <c r="B474" s="94">
        <v>131.932884</v>
      </c>
      <c r="C474" s="108">
        <f t="shared" si="8"/>
        <v>146.932884</v>
      </c>
    </row>
    <row r="475" spans="1:3" ht="18" customHeight="1">
      <c r="A475" s="93" t="s">
        <v>722</v>
      </c>
      <c r="B475" s="94">
        <v>40.884738333333331</v>
      </c>
      <c r="C475" s="108">
        <f t="shared" si="8"/>
        <v>55.884738333333331</v>
      </c>
    </row>
    <row r="476" spans="1:3" ht="18" customHeight="1">
      <c r="A476" s="93" t="s">
        <v>723</v>
      </c>
      <c r="B476" s="94">
        <v>12.332963333333332</v>
      </c>
      <c r="C476" s="108">
        <f t="shared" si="8"/>
        <v>27.332963333333332</v>
      </c>
    </row>
    <row r="477" spans="1:3" ht="18" customHeight="1">
      <c r="A477" s="89" t="s">
        <v>724</v>
      </c>
      <c r="B477" s="98">
        <v>236.05</v>
      </c>
      <c r="C477" s="108">
        <f t="shared" si="8"/>
        <v>251.05</v>
      </c>
    </row>
    <row r="478" spans="1:3" ht="18" customHeight="1">
      <c r="A478" s="89" t="s">
        <v>725</v>
      </c>
      <c r="B478" s="98">
        <v>236.05</v>
      </c>
      <c r="C478" s="108">
        <f t="shared" si="8"/>
        <v>251.05</v>
      </c>
    </row>
    <row r="479" spans="1:3" ht="18" customHeight="1">
      <c r="A479" s="93" t="s">
        <v>726</v>
      </c>
      <c r="B479" s="94">
        <v>78.16</v>
      </c>
      <c r="C479" s="108">
        <f t="shared" si="8"/>
        <v>93.16</v>
      </c>
    </row>
    <row r="480" spans="1:3" ht="18" customHeight="1">
      <c r="A480" s="93" t="s">
        <v>727</v>
      </c>
      <c r="B480" s="94">
        <v>78.16</v>
      </c>
      <c r="C480" s="108">
        <f t="shared" si="8"/>
        <v>93.16</v>
      </c>
    </row>
    <row r="481" spans="1:3" ht="18" customHeight="1">
      <c r="A481" s="93" t="s">
        <v>728</v>
      </c>
      <c r="B481" s="94">
        <v>78.16</v>
      </c>
      <c r="C481" s="108">
        <f t="shared" si="8"/>
        <v>93.16</v>
      </c>
    </row>
    <row r="482" spans="1:3" ht="18" customHeight="1">
      <c r="A482" s="93" t="s">
        <v>729</v>
      </c>
      <c r="B482" s="94">
        <v>78.16</v>
      </c>
      <c r="C482" s="108">
        <f t="shared" si="8"/>
        <v>93.16</v>
      </c>
    </row>
    <row r="483" spans="1:3" ht="18" customHeight="1">
      <c r="A483" s="93" t="s">
        <v>730</v>
      </c>
      <c r="B483" s="94">
        <v>78.16</v>
      </c>
      <c r="C483" s="108">
        <f t="shared" si="8"/>
        <v>93.16</v>
      </c>
    </row>
    <row r="484" spans="1:3" ht="18" customHeight="1">
      <c r="A484" s="96"/>
      <c r="B484" s="95"/>
      <c r="C484" s="108"/>
    </row>
    <row r="485" spans="1:3" ht="18" customHeight="1">
      <c r="A485" s="93" t="s">
        <v>731</v>
      </c>
      <c r="B485" s="94">
        <v>144.23251500000001</v>
      </c>
      <c r="C485" s="108">
        <f t="shared" si="8"/>
        <v>159.23251500000001</v>
      </c>
    </row>
    <row r="486" spans="1:3" ht="18" customHeight="1">
      <c r="A486" s="93" t="s">
        <v>732</v>
      </c>
      <c r="B486" s="94">
        <v>136.60116499999998</v>
      </c>
      <c r="C486" s="108">
        <f t="shared" si="8"/>
        <v>151.60116499999998</v>
      </c>
    </row>
    <row r="487" spans="1:3" ht="18" customHeight="1">
      <c r="A487" s="93" t="s">
        <v>733</v>
      </c>
      <c r="B487" s="94">
        <v>106.075765</v>
      </c>
      <c r="C487" s="108">
        <f t="shared" ref="C487:C550" si="9">SUM(B487+15)</f>
        <v>121.075765</v>
      </c>
    </row>
    <row r="488" spans="1:3" ht="18" customHeight="1">
      <c r="A488" s="93" t="s">
        <v>734</v>
      </c>
      <c r="B488" s="94">
        <v>190.02061500000002</v>
      </c>
      <c r="C488" s="108">
        <f t="shared" si="9"/>
        <v>205.02061500000002</v>
      </c>
    </row>
    <row r="489" spans="1:3" ht="18" customHeight="1">
      <c r="A489" s="93" t="s">
        <v>735</v>
      </c>
      <c r="B489" s="94">
        <v>418.96111499999995</v>
      </c>
      <c r="C489" s="108">
        <f t="shared" si="9"/>
        <v>433.96111499999995</v>
      </c>
    </row>
    <row r="490" spans="1:3" ht="18" customHeight="1">
      <c r="A490" s="93" t="s">
        <v>736</v>
      </c>
      <c r="B490" s="94">
        <v>418.96111499999995</v>
      </c>
      <c r="C490" s="108">
        <f t="shared" si="9"/>
        <v>433.96111499999995</v>
      </c>
    </row>
    <row r="491" spans="1:3" ht="18" customHeight="1">
      <c r="A491" s="93" t="s">
        <v>737</v>
      </c>
      <c r="B491" s="94">
        <v>418.96111499999995</v>
      </c>
      <c r="C491" s="108">
        <f t="shared" si="9"/>
        <v>433.96111499999995</v>
      </c>
    </row>
    <row r="492" spans="1:3" ht="18" customHeight="1">
      <c r="A492" s="93" t="s">
        <v>738</v>
      </c>
      <c r="B492" s="94">
        <v>418.96111499999995</v>
      </c>
      <c r="C492" s="108">
        <f t="shared" si="9"/>
        <v>433.96111499999995</v>
      </c>
    </row>
    <row r="493" spans="1:3" ht="18" customHeight="1">
      <c r="A493" s="93" t="s">
        <v>739</v>
      </c>
      <c r="B493" s="94">
        <v>418.96111499999995</v>
      </c>
      <c r="C493" s="108">
        <f t="shared" si="9"/>
        <v>433.96111499999995</v>
      </c>
    </row>
    <row r="494" spans="1:3" ht="18" customHeight="1">
      <c r="A494" s="93" t="s">
        <v>740</v>
      </c>
      <c r="B494" s="94">
        <v>12.332963333333332</v>
      </c>
      <c r="C494" s="108">
        <f t="shared" si="9"/>
        <v>27.332963333333332</v>
      </c>
    </row>
    <row r="495" spans="1:3" ht="18" customHeight="1">
      <c r="A495" s="93" t="s">
        <v>741</v>
      </c>
      <c r="B495" s="94">
        <v>5.8419299999999996</v>
      </c>
      <c r="C495" s="108">
        <f t="shared" si="9"/>
        <v>20.841929999999998</v>
      </c>
    </row>
    <row r="496" spans="1:3" ht="18" customHeight="1">
      <c r="A496" s="93" t="s">
        <v>742</v>
      </c>
      <c r="B496" s="94">
        <v>25.964133333333329</v>
      </c>
      <c r="C496" s="108">
        <f t="shared" si="9"/>
        <v>40.964133333333329</v>
      </c>
    </row>
    <row r="497" spans="1:3" ht="18" customHeight="1">
      <c r="A497" s="93" t="s">
        <v>743</v>
      </c>
      <c r="B497" s="94">
        <v>12.332963333333332</v>
      </c>
      <c r="C497" s="108">
        <f t="shared" si="9"/>
        <v>27.332963333333332</v>
      </c>
    </row>
    <row r="498" spans="1:3" ht="18" customHeight="1">
      <c r="A498" s="93" t="s">
        <v>744</v>
      </c>
      <c r="B498" s="94">
        <v>12.332963333333332</v>
      </c>
      <c r="C498" s="108">
        <f t="shared" si="9"/>
        <v>27.332963333333332</v>
      </c>
    </row>
    <row r="499" spans="1:3" ht="18" customHeight="1">
      <c r="A499" s="93" t="s">
        <v>745</v>
      </c>
      <c r="B499" s="94">
        <v>29.20965</v>
      </c>
      <c r="C499" s="108">
        <f t="shared" si="9"/>
        <v>44.209649999999996</v>
      </c>
    </row>
    <row r="500" spans="1:3" ht="18" customHeight="1">
      <c r="A500" s="93" t="s">
        <v>746</v>
      </c>
      <c r="B500" s="94">
        <v>83.73433</v>
      </c>
      <c r="C500" s="108">
        <f t="shared" si="9"/>
        <v>98.73433</v>
      </c>
    </row>
    <row r="501" spans="1:3" ht="18" customHeight="1">
      <c r="A501" s="93" t="s">
        <v>747</v>
      </c>
      <c r="B501" s="94">
        <v>12.332963333333332</v>
      </c>
      <c r="C501" s="108">
        <f t="shared" si="9"/>
        <v>27.332963333333332</v>
      </c>
    </row>
    <row r="502" spans="1:3" ht="18" customHeight="1">
      <c r="A502" s="93" t="s">
        <v>748</v>
      </c>
      <c r="B502" s="94">
        <v>22.718616666666669</v>
      </c>
      <c r="C502" s="108">
        <f t="shared" si="9"/>
        <v>37.718616666666669</v>
      </c>
    </row>
    <row r="503" spans="1:3" ht="18" customHeight="1">
      <c r="A503" s="93" t="s">
        <v>749</v>
      </c>
      <c r="B503" s="94">
        <v>12.332963333333332</v>
      </c>
      <c r="C503" s="108">
        <f t="shared" si="9"/>
        <v>27.332963333333332</v>
      </c>
    </row>
    <row r="504" spans="1:3" ht="18" customHeight="1">
      <c r="A504" s="93" t="s">
        <v>750</v>
      </c>
      <c r="B504" s="94">
        <v>22.718616666666669</v>
      </c>
      <c r="C504" s="108">
        <f t="shared" si="9"/>
        <v>37.718616666666669</v>
      </c>
    </row>
    <row r="505" spans="1:3" ht="18" customHeight="1">
      <c r="A505" s="93" t="s">
        <v>751</v>
      </c>
      <c r="B505" s="94">
        <v>13.16</v>
      </c>
      <c r="C505" s="108">
        <f t="shared" si="9"/>
        <v>28.16</v>
      </c>
    </row>
    <row r="506" spans="1:3" ht="18" customHeight="1">
      <c r="A506" s="93" t="s">
        <v>752</v>
      </c>
      <c r="B506" s="94">
        <v>5.8419299999999996</v>
      </c>
      <c r="C506" s="108">
        <f t="shared" si="9"/>
        <v>20.841929999999998</v>
      </c>
    </row>
    <row r="507" spans="1:3" ht="18" customHeight="1">
      <c r="A507" s="93" t="s">
        <v>753</v>
      </c>
      <c r="B507" s="94">
        <v>25.964133333333329</v>
      </c>
      <c r="C507" s="108">
        <f t="shared" si="9"/>
        <v>40.964133333333329</v>
      </c>
    </row>
    <row r="508" spans="1:3" ht="18" customHeight="1">
      <c r="A508" s="93" t="s">
        <v>754</v>
      </c>
      <c r="B508" s="94">
        <v>12.332963333333332</v>
      </c>
      <c r="C508" s="108">
        <f t="shared" si="9"/>
        <v>27.332963333333332</v>
      </c>
    </row>
    <row r="509" spans="1:3" ht="18" customHeight="1">
      <c r="A509" s="93" t="s">
        <v>755</v>
      </c>
      <c r="B509" s="94">
        <v>12.332963333333332</v>
      </c>
      <c r="C509" s="108">
        <f t="shared" si="9"/>
        <v>27.332963333333332</v>
      </c>
    </row>
    <row r="510" spans="1:3" ht="18" customHeight="1">
      <c r="A510" s="93" t="s">
        <v>756</v>
      </c>
      <c r="B510" s="94">
        <v>22.718616666666669</v>
      </c>
      <c r="C510" s="108">
        <f t="shared" si="9"/>
        <v>37.718616666666669</v>
      </c>
    </row>
    <row r="511" spans="1:3" ht="18" customHeight="1">
      <c r="A511" s="93" t="s">
        <v>757</v>
      </c>
      <c r="B511" s="94">
        <v>12.332963333333332</v>
      </c>
      <c r="C511" s="108">
        <f t="shared" si="9"/>
        <v>27.332963333333332</v>
      </c>
    </row>
    <row r="512" spans="1:3" ht="18" customHeight="1">
      <c r="A512" s="93" t="s">
        <v>758</v>
      </c>
      <c r="B512" s="94">
        <v>31.806063333333334</v>
      </c>
      <c r="C512" s="108">
        <f t="shared" si="9"/>
        <v>46.806063333333334</v>
      </c>
    </row>
    <row r="513" spans="1:3" ht="18" customHeight="1">
      <c r="A513" s="93" t="s">
        <v>759</v>
      </c>
      <c r="B513" s="94">
        <v>22.718616666666669</v>
      </c>
      <c r="C513" s="108">
        <f t="shared" si="9"/>
        <v>37.718616666666669</v>
      </c>
    </row>
    <row r="514" spans="1:3" ht="18" customHeight="1">
      <c r="A514" s="93" t="s">
        <v>760</v>
      </c>
      <c r="B514" s="94">
        <v>22.718616666666669</v>
      </c>
      <c r="C514" s="108">
        <f t="shared" si="9"/>
        <v>37.718616666666669</v>
      </c>
    </row>
    <row r="515" spans="1:3" ht="18" customHeight="1">
      <c r="A515" s="93" t="s">
        <v>761</v>
      </c>
      <c r="B515" s="94">
        <v>29.20965</v>
      </c>
      <c r="C515" s="108">
        <f t="shared" si="9"/>
        <v>44.209649999999996</v>
      </c>
    </row>
    <row r="516" spans="1:3" ht="18" customHeight="1">
      <c r="A516" s="93" t="s">
        <v>762</v>
      </c>
      <c r="B516" s="94">
        <v>31.806063333333334</v>
      </c>
      <c r="C516" s="108">
        <f t="shared" si="9"/>
        <v>46.806063333333334</v>
      </c>
    </row>
    <row r="517" spans="1:3" ht="18" customHeight="1">
      <c r="A517" s="93" t="s">
        <v>763</v>
      </c>
      <c r="B517" s="94">
        <v>22.718616666666669</v>
      </c>
      <c r="C517" s="108">
        <f t="shared" si="9"/>
        <v>37.718616666666669</v>
      </c>
    </row>
    <row r="518" spans="1:3" ht="18" customHeight="1">
      <c r="A518" s="93" t="s">
        <v>764</v>
      </c>
      <c r="B518" s="94">
        <v>12.332963333333332</v>
      </c>
      <c r="C518" s="108">
        <f t="shared" si="9"/>
        <v>27.332963333333332</v>
      </c>
    </row>
    <row r="519" spans="1:3" ht="18" customHeight="1">
      <c r="A519" s="96"/>
      <c r="B519" s="95"/>
      <c r="C519" s="108"/>
    </row>
    <row r="520" spans="1:3" ht="18" customHeight="1">
      <c r="A520" s="93" t="s">
        <v>765</v>
      </c>
      <c r="B520" s="94">
        <v>133.41705000000002</v>
      </c>
      <c r="C520" s="108">
        <f t="shared" si="9"/>
        <v>148.41705000000002</v>
      </c>
    </row>
    <row r="521" spans="1:3" ht="18" customHeight="1">
      <c r="A521" s="93" t="s">
        <v>766</v>
      </c>
      <c r="B521" s="94">
        <v>157.10055</v>
      </c>
      <c r="C521" s="108">
        <f t="shared" si="9"/>
        <v>172.10055</v>
      </c>
    </row>
    <row r="522" spans="1:3" ht="18" customHeight="1">
      <c r="A522" s="93" t="s">
        <v>767</v>
      </c>
      <c r="B522" s="94">
        <v>172.88954999999999</v>
      </c>
      <c r="C522" s="108">
        <f t="shared" si="9"/>
        <v>187.88954999999999</v>
      </c>
    </row>
    <row r="523" spans="1:3" ht="18" customHeight="1">
      <c r="A523" s="93" t="s">
        <v>768</v>
      </c>
      <c r="B523" s="94">
        <v>220.25655000000003</v>
      </c>
      <c r="C523" s="108">
        <f t="shared" si="9"/>
        <v>235.25655000000003</v>
      </c>
    </row>
    <row r="524" spans="1:3" ht="18" customHeight="1">
      <c r="A524" s="93" t="s">
        <v>769</v>
      </c>
      <c r="B524" s="94">
        <v>251.83455000000001</v>
      </c>
      <c r="C524" s="108">
        <f t="shared" si="9"/>
        <v>266.83455000000004</v>
      </c>
    </row>
    <row r="525" spans="1:3" ht="18" customHeight="1">
      <c r="A525" s="93" t="s">
        <v>770</v>
      </c>
      <c r="B525" s="94">
        <v>251.83455000000001</v>
      </c>
      <c r="C525" s="108">
        <f t="shared" si="9"/>
        <v>266.83455000000004</v>
      </c>
    </row>
    <row r="526" spans="1:3" ht="18" customHeight="1">
      <c r="A526" s="93" t="s">
        <v>771</v>
      </c>
      <c r="B526" s="94">
        <v>299.20155</v>
      </c>
      <c r="C526" s="108">
        <f t="shared" si="9"/>
        <v>314.20155</v>
      </c>
    </row>
    <row r="527" spans="1:3" ht="18" customHeight="1">
      <c r="A527" s="93" t="s">
        <v>772</v>
      </c>
      <c r="B527" s="94">
        <v>299.20155</v>
      </c>
      <c r="C527" s="108">
        <f t="shared" si="9"/>
        <v>314.20155</v>
      </c>
    </row>
    <row r="528" spans="1:3" ht="18" customHeight="1">
      <c r="A528" s="93" t="s">
        <v>773</v>
      </c>
      <c r="B528" s="94">
        <v>7.1050500000000003</v>
      </c>
      <c r="C528" s="108">
        <f t="shared" si="9"/>
        <v>22.105049999999999</v>
      </c>
    </row>
    <row r="529" spans="1:3" ht="18" customHeight="1">
      <c r="A529" s="93" t="s">
        <v>774</v>
      </c>
      <c r="B529" s="94">
        <v>86.050049999999999</v>
      </c>
      <c r="C529" s="108">
        <f t="shared" si="9"/>
        <v>101.05005</v>
      </c>
    </row>
    <row r="530" spans="1:3" ht="18" customHeight="1">
      <c r="A530" s="93" t="s">
        <v>775</v>
      </c>
      <c r="B530" s="94">
        <v>14.999549999999999</v>
      </c>
      <c r="C530" s="108">
        <f t="shared" si="9"/>
        <v>29.999549999999999</v>
      </c>
    </row>
    <row r="531" spans="1:3" ht="18" customHeight="1">
      <c r="A531" s="93" t="s">
        <v>776</v>
      </c>
      <c r="B531" s="94">
        <v>109.73355000000001</v>
      </c>
      <c r="C531" s="108">
        <f t="shared" si="9"/>
        <v>124.73355000000001</v>
      </c>
    </row>
    <row r="532" spans="1:3" ht="18" customHeight="1">
      <c r="A532" s="93" t="s">
        <v>777</v>
      </c>
      <c r="B532" s="94">
        <v>12.332963333333332</v>
      </c>
      <c r="C532" s="108">
        <f t="shared" si="9"/>
        <v>27.332963333333332</v>
      </c>
    </row>
    <row r="533" spans="1:3" ht="18" customHeight="1">
      <c r="A533" s="96"/>
      <c r="B533" s="95"/>
      <c r="C533" s="108"/>
    </row>
    <row r="534" spans="1:3" ht="18" customHeight="1">
      <c r="A534" s="93" t="s">
        <v>778</v>
      </c>
      <c r="B534" s="94">
        <v>54.743971666666667</v>
      </c>
      <c r="C534" s="108">
        <f t="shared" si="9"/>
        <v>69.743971666666667</v>
      </c>
    </row>
    <row r="535" spans="1:3" ht="18" customHeight="1">
      <c r="A535" s="93" t="s">
        <v>779</v>
      </c>
      <c r="B535" s="94">
        <v>89.392054999999999</v>
      </c>
      <c r="C535" s="108">
        <f t="shared" si="9"/>
        <v>104.392055</v>
      </c>
    </row>
    <row r="536" spans="1:3" ht="18" customHeight="1">
      <c r="A536" s="93" t="s">
        <v>780</v>
      </c>
      <c r="B536" s="94">
        <v>68.603205000000003</v>
      </c>
      <c r="C536" s="108">
        <f t="shared" si="9"/>
        <v>83.603205000000003</v>
      </c>
    </row>
    <row r="537" spans="1:3" ht="18" customHeight="1">
      <c r="A537" s="93" t="s">
        <v>781</v>
      </c>
      <c r="B537" s="94">
        <v>103.25128833333333</v>
      </c>
      <c r="C537" s="108">
        <f t="shared" si="9"/>
        <v>118.25128833333333</v>
      </c>
    </row>
    <row r="538" spans="1:3" ht="18" customHeight="1">
      <c r="A538" s="93" t="s">
        <v>782</v>
      </c>
      <c r="B538" s="94">
        <v>124.04013833333333</v>
      </c>
      <c r="C538" s="108">
        <f t="shared" si="9"/>
        <v>139.04013833333335</v>
      </c>
    </row>
    <row r="539" spans="1:3" ht="18" customHeight="1">
      <c r="A539" s="93" t="s">
        <v>783</v>
      </c>
      <c r="B539" s="94">
        <v>89.392054999999999</v>
      </c>
      <c r="C539" s="108">
        <f t="shared" si="9"/>
        <v>104.392055</v>
      </c>
    </row>
    <row r="540" spans="1:3" ht="18" customHeight="1">
      <c r="A540" s="93" t="s">
        <v>784</v>
      </c>
      <c r="B540" s="94">
        <v>103.25271125256674</v>
      </c>
      <c r="C540" s="108">
        <f t="shared" si="9"/>
        <v>118.25271125256674</v>
      </c>
    </row>
    <row r="541" spans="1:3" ht="18" customHeight="1">
      <c r="A541" s="93" t="s">
        <v>785</v>
      </c>
      <c r="B541" s="94">
        <v>68.603205000000003</v>
      </c>
      <c r="C541" s="108">
        <f t="shared" si="9"/>
        <v>83.603205000000003</v>
      </c>
    </row>
    <row r="542" spans="1:3" ht="18" customHeight="1">
      <c r="A542" s="93" t="s">
        <v>786</v>
      </c>
      <c r="B542" s="94">
        <v>137.89794874743328</v>
      </c>
      <c r="C542" s="108">
        <f t="shared" si="9"/>
        <v>152.89794874743328</v>
      </c>
    </row>
    <row r="543" spans="1:3" ht="18" customHeight="1">
      <c r="A543" s="93" t="s">
        <v>787</v>
      </c>
      <c r="B543" s="94">
        <v>137.89794874743328</v>
      </c>
      <c r="C543" s="108">
        <f t="shared" si="9"/>
        <v>152.89794874743328</v>
      </c>
    </row>
    <row r="544" spans="1:3" ht="18" customHeight="1">
      <c r="A544" s="93" t="s">
        <v>788</v>
      </c>
      <c r="B544" s="94">
        <v>89.387786242299782</v>
      </c>
      <c r="C544" s="108">
        <f t="shared" si="9"/>
        <v>104.38778624229978</v>
      </c>
    </row>
    <row r="545" spans="1:3" ht="18" customHeight="1">
      <c r="A545" s="93" t="s">
        <v>789</v>
      </c>
      <c r="B545" s="94">
        <v>110.17663624229976</v>
      </c>
      <c r="C545" s="108">
        <f t="shared" si="9"/>
        <v>125.17663624229976</v>
      </c>
    </row>
    <row r="546" spans="1:3" ht="18" customHeight="1">
      <c r="A546" s="93" t="s">
        <v>790</v>
      </c>
      <c r="B546" s="94">
        <v>54.743971666666667</v>
      </c>
      <c r="C546" s="108">
        <f t="shared" si="9"/>
        <v>69.743971666666667</v>
      </c>
    </row>
    <row r="547" spans="1:3" ht="18" customHeight="1">
      <c r="A547" s="93" t="s">
        <v>791</v>
      </c>
      <c r="B547" s="94">
        <v>13.166271666666665</v>
      </c>
      <c r="C547" s="108">
        <f t="shared" si="9"/>
        <v>28.166271666666667</v>
      </c>
    </row>
    <row r="548" spans="1:3" ht="18" customHeight="1">
      <c r="A548" s="93" t="s">
        <v>792</v>
      </c>
      <c r="B548" s="94">
        <v>54.743971666666667</v>
      </c>
      <c r="C548" s="108">
        <f t="shared" si="9"/>
        <v>69.743971666666667</v>
      </c>
    </row>
    <row r="549" spans="1:3" ht="18" customHeight="1">
      <c r="A549" s="93" t="s">
        <v>793</v>
      </c>
      <c r="B549" s="94">
        <v>54.743971666666667</v>
      </c>
      <c r="C549" s="108">
        <f t="shared" si="9"/>
        <v>69.743971666666667</v>
      </c>
    </row>
    <row r="550" spans="1:3" ht="18" customHeight="1">
      <c r="A550" s="93" t="s">
        <v>794</v>
      </c>
      <c r="B550" s="94">
        <v>54.743971666666667</v>
      </c>
      <c r="C550" s="108">
        <f t="shared" si="9"/>
        <v>69.743971666666667</v>
      </c>
    </row>
    <row r="551" spans="1:3" ht="18" customHeight="1">
      <c r="A551" s="93" t="s">
        <v>795</v>
      </c>
      <c r="B551" s="94">
        <v>54.743971666666667</v>
      </c>
      <c r="C551" s="108">
        <f t="shared" ref="C551:C614" si="10">SUM(B551+15)</f>
        <v>69.743971666666667</v>
      </c>
    </row>
    <row r="552" spans="1:3" ht="18" customHeight="1">
      <c r="A552" s="93" t="s">
        <v>796</v>
      </c>
      <c r="B552" s="94">
        <v>54.743971666666667</v>
      </c>
      <c r="C552" s="108">
        <f t="shared" si="10"/>
        <v>69.743971666666667</v>
      </c>
    </row>
    <row r="553" spans="1:3" ht="18" customHeight="1">
      <c r="A553" s="93" t="s">
        <v>797</v>
      </c>
      <c r="B553" s="94">
        <v>54.743971666666667</v>
      </c>
      <c r="C553" s="108">
        <f t="shared" si="10"/>
        <v>69.743971666666667</v>
      </c>
    </row>
    <row r="554" spans="1:3" ht="18" customHeight="1">
      <c r="A554" s="93" t="s">
        <v>798</v>
      </c>
      <c r="B554" s="94">
        <v>68.603205000000003</v>
      </c>
      <c r="C554" s="108">
        <f t="shared" si="10"/>
        <v>83.603205000000003</v>
      </c>
    </row>
    <row r="555" spans="1:3" ht="18" customHeight="1">
      <c r="A555" s="93" t="s">
        <v>799</v>
      </c>
      <c r="B555" s="94">
        <v>13.166271666666665</v>
      </c>
      <c r="C555" s="108">
        <f t="shared" si="10"/>
        <v>28.166271666666667</v>
      </c>
    </row>
    <row r="556" spans="1:3" ht="18" customHeight="1">
      <c r="A556" s="93" t="s">
        <v>800</v>
      </c>
      <c r="B556" s="94">
        <v>20.095888333333335</v>
      </c>
      <c r="C556" s="108">
        <f t="shared" si="10"/>
        <v>35.095888333333335</v>
      </c>
    </row>
    <row r="557" spans="1:3" ht="18" customHeight="1">
      <c r="A557" s="93" t="s">
        <v>801</v>
      </c>
      <c r="B557" s="94">
        <v>33.95512166666667</v>
      </c>
      <c r="C557" s="108">
        <f t="shared" si="10"/>
        <v>48.95512166666667</v>
      </c>
    </row>
    <row r="558" spans="1:3" ht="18" customHeight="1">
      <c r="A558" s="93" t="s">
        <v>802</v>
      </c>
      <c r="B558" s="94">
        <v>51.972124999999998</v>
      </c>
      <c r="C558" s="108">
        <f t="shared" si="10"/>
        <v>66.972125000000005</v>
      </c>
    </row>
    <row r="559" spans="1:3" ht="18" customHeight="1">
      <c r="A559" s="93" t="s">
        <v>803</v>
      </c>
      <c r="B559" s="94">
        <v>51.972124999999998</v>
      </c>
      <c r="C559" s="108">
        <f t="shared" si="10"/>
        <v>66.972125000000005</v>
      </c>
    </row>
    <row r="560" spans="1:3" ht="18" customHeight="1">
      <c r="A560" s="93" t="s">
        <v>804</v>
      </c>
      <c r="B560" s="94">
        <v>13.166271666666665</v>
      </c>
      <c r="C560" s="108">
        <f t="shared" si="10"/>
        <v>28.166271666666667</v>
      </c>
    </row>
    <row r="561" spans="1:3" ht="18" customHeight="1">
      <c r="A561" s="93" t="s">
        <v>805</v>
      </c>
      <c r="B561" s="94">
        <v>27.025504999999999</v>
      </c>
      <c r="C561" s="108">
        <f t="shared" si="10"/>
        <v>42.025504999999995</v>
      </c>
    </row>
    <row r="562" spans="1:3" ht="18" customHeight="1">
      <c r="A562" s="93" t="s">
        <v>806</v>
      </c>
      <c r="B562" s="94">
        <v>20.095888333333335</v>
      </c>
      <c r="C562" s="108">
        <f t="shared" si="10"/>
        <v>35.095888333333335</v>
      </c>
    </row>
    <row r="563" spans="1:3" ht="18" customHeight="1">
      <c r="A563" s="93" t="s">
        <v>807</v>
      </c>
      <c r="B563" s="94">
        <v>20.095888333333335</v>
      </c>
      <c r="C563" s="108">
        <f t="shared" si="10"/>
        <v>35.095888333333335</v>
      </c>
    </row>
    <row r="564" spans="1:3" ht="18" customHeight="1">
      <c r="A564" s="93" t="s">
        <v>808</v>
      </c>
      <c r="B564" s="94">
        <v>27.025504999999999</v>
      </c>
      <c r="C564" s="108">
        <f t="shared" si="10"/>
        <v>42.025504999999995</v>
      </c>
    </row>
    <row r="565" spans="1:3" ht="18" customHeight="1">
      <c r="A565" s="93" t="s">
        <v>809</v>
      </c>
      <c r="B565" s="94">
        <v>6.9296166666666661</v>
      </c>
      <c r="C565" s="108">
        <f t="shared" si="10"/>
        <v>21.929616666666668</v>
      </c>
    </row>
    <row r="566" spans="1:3" ht="18" customHeight="1">
      <c r="A566" s="93" t="s">
        <v>810</v>
      </c>
      <c r="B566" s="94">
        <v>89.392054999999999</v>
      </c>
      <c r="C566" s="108">
        <f t="shared" si="10"/>
        <v>104.392055</v>
      </c>
    </row>
    <row r="567" spans="1:3" ht="18" customHeight="1">
      <c r="A567" s="93" t="s">
        <v>811</v>
      </c>
      <c r="B567" s="94">
        <v>27.025504999999999</v>
      </c>
      <c r="C567" s="108">
        <f t="shared" si="10"/>
        <v>42.025504999999995</v>
      </c>
    </row>
    <row r="568" spans="1:3" ht="18" customHeight="1">
      <c r="A568" s="93" t="s">
        <v>812</v>
      </c>
      <c r="B568" s="94">
        <v>20.095888333333335</v>
      </c>
      <c r="C568" s="108">
        <f t="shared" si="10"/>
        <v>35.095888333333335</v>
      </c>
    </row>
    <row r="569" spans="1:3" ht="18" customHeight="1">
      <c r="A569" s="93" t="s">
        <v>813</v>
      </c>
      <c r="B569" s="94">
        <v>27.025504999999999</v>
      </c>
      <c r="C569" s="108">
        <f t="shared" si="10"/>
        <v>42.025504999999995</v>
      </c>
    </row>
    <row r="570" spans="1:3" ht="18" customHeight="1">
      <c r="A570" s="93" t="s">
        <v>814</v>
      </c>
      <c r="B570" s="94">
        <v>47.814354999999999</v>
      </c>
      <c r="C570" s="108">
        <f t="shared" si="10"/>
        <v>62.814354999999999</v>
      </c>
    </row>
    <row r="571" spans="1:3" ht="18" customHeight="1">
      <c r="A571" s="93" t="s">
        <v>815</v>
      </c>
      <c r="B571" s="94">
        <v>47.814354999999999</v>
      </c>
      <c r="C571" s="108">
        <f t="shared" si="10"/>
        <v>62.814354999999999</v>
      </c>
    </row>
    <row r="572" spans="1:3" ht="18" customHeight="1">
      <c r="A572" s="93" t="s">
        <v>816</v>
      </c>
      <c r="B572" s="94">
        <v>47.814354999999999</v>
      </c>
      <c r="C572" s="108">
        <f t="shared" si="10"/>
        <v>62.814354999999999</v>
      </c>
    </row>
    <row r="573" spans="1:3" ht="18" customHeight="1">
      <c r="A573" s="93" t="s">
        <v>817</v>
      </c>
      <c r="B573" s="94">
        <v>47.814354999999999</v>
      </c>
      <c r="C573" s="108">
        <f t="shared" si="10"/>
        <v>62.814354999999999</v>
      </c>
    </row>
    <row r="574" spans="1:3" ht="18" customHeight="1">
      <c r="A574" s="93" t="s">
        <v>818</v>
      </c>
      <c r="B574" s="94">
        <v>54.743971666666667</v>
      </c>
      <c r="C574" s="108">
        <f t="shared" si="10"/>
        <v>69.743971666666667</v>
      </c>
    </row>
    <row r="575" spans="1:3" ht="18" customHeight="1">
      <c r="A575" s="93" t="s">
        <v>819</v>
      </c>
      <c r="B575" s="94">
        <v>33.95512166666667</v>
      </c>
      <c r="C575" s="108">
        <f t="shared" si="10"/>
        <v>48.95512166666667</v>
      </c>
    </row>
    <row r="576" spans="1:3" ht="18" customHeight="1">
      <c r="A576" s="93" t="s">
        <v>820</v>
      </c>
      <c r="B576" s="94">
        <v>33.95512166666667</v>
      </c>
      <c r="C576" s="108">
        <f t="shared" si="10"/>
        <v>48.95512166666667</v>
      </c>
    </row>
    <row r="577" spans="1:3" ht="18" customHeight="1">
      <c r="A577" s="93" t="s">
        <v>821</v>
      </c>
      <c r="B577" s="94">
        <v>13.166271666666665</v>
      </c>
      <c r="C577" s="108">
        <f t="shared" si="10"/>
        <v>28.166271666666667</v>
      </c>
    </row>
    <row r="578" spans="1:3" ht="18" customHeight="1">
      <c r="A578" s="96"/>
      <c r="B578" s="95"/>
      <c r="C578" s="108"/>
    </row>
    <row r="579" spans="1:3" ht="18" customHeight="1">
      <c r="A579" s="93" t="s">
        <v>822</v>
      </c>
      <c r="B579" s="94">
        <v>28.393884999999997</v>
      </c>
      <c r="C579" s="108">
        <f t="shared" si="10"/>
        <v>43.393884999999997</v>
      </c>
    </row>
    <row r="580" spans="1:3" ht="18" customHeight="1">
      <c r="A580" s="93" t="s">
        <v>823</v>
      </c>
      <c r="B580" s="94">
        <v>25.481691666666666</v>
      </c>
      <c r="C580" s="108">
        <f t="shared" si="10"/>
        <v>40.481691666666663</v>
      </c>
    </row>
    <row r="581" spans="1:3" ht="18" customHeight="1">
      <c r="A581" s="93" t="s">
        <v>824</v>
      </c>
      <c r="B581" s="94">
        <v>21.113401666666668</v>
      </c>
      <c r="C581" s="108">
        <f t="shared" si="10"/>
        <v>36.113401666666668</v>
      </c>
    </row>
    <row r="582" spans="1:3" ht="18" customHeight="1">
      <c r="A582" s="93" t="s">
        <v>825</v>
      </c>
      <c r="B582" s="94">
        <v>54.603625000000001</v>
      </c>
      <c r="C582" s="108">
        <f t="shared" si="10"/>
        <v>69.603624999999994</v>
      </c>
    </row>
    <row r="583" spans="1:3" ht="18" customHeight="1">
      <c r="A583" s="93" t="s">
        <v>826</v>
      </c>
      <c r="B583" s="94">
        <v>25.481691666666666</v>
      </c>
      <c r="C583" s="108">
        <f t="shared" si="10"/>
        <v>40.481691666666663</v>
      </c>
    </row>
    <row r="584" spans="1:3" ht="18" customHeight="1">
      <c r="A584" s="93" t="s">
        <v>827</v>
      </c>
      <c r="B584" s="94">
        <v>21.113401666666668</v>
      </c>
      <c r="C584" s="108">
        <f t="shared" si="10"/>
        <v>36.113401666666668</v>
      </c>
    </row>
    <row r="585" spans="1:3" ht="18" customHeight="1">
      <c r="A585" s="93" t="s">
        <v>828</v>
      </c>
      <c r="B585" s="94">
        <v>21.113401666666668</v>
      </c>
      <c r="C585" s="108">
        <f t="shared" si="10"/>
        <v>36.113401666666668</v>
      </c>
    </row>
    <row r="586" spans="1:3" ht="18" customHeight="1">
      <c r="A586" s="96"/>
      <c r="B586" s="95"/>
      <c r="C586" s="108"/>
    </row>
    <row r="587" spans="1:3" ht="18" customHeight="1">
      <c r="A587" s="93" t="s">
        <v>829</v>
      </c>
      <c r="B587" s="94">
        <v>49.114315999999995</v>
      </c>
      <c r="C587" s="108">
        <f t="shared" si="10"/>
        <v>64.114316000000002</v>
      </c>
    </row>
    <row r="588" spans="1:3" ht="18" customHeight="1">
      <c r="A588" s="93" t="s">
        <v>830</v>
      </c>
      <c r="B588" s="94">
        <v>49.114315999999995</v>
      </c>
      <c r="C588" s="108">
        <f t="shared" si="10"/>
        <v>64.114316000000002</v>
      </c>
    </row>
    <row r="589" spans="1:3" ht="18" customHeight="1">
      <c r="A589" s="93" t="s">
        <v>831</v>
      </c>
      <c r="B589" s="94">
        <v>49.114315999999995</v>
      </c>
      <c r="C589" s="108">
        <f t="shared" si="10"/>
        <v>64.114316000000002</v>
      </c>
    </row>
    <row r="590" spans="1:3" ht="18" customHeight="1">
      <c r="A590" s="93" t="s">
        <v>832</v>
      </c>
      <c r="B590" s="94">
        <v>49.114315999999995</v>
      </c>
      <c r="C590" s="108">
        <f t="shared" si="10"/>
        <v>64.114316000000002</v>
      </c>
    </row>
    <row r="591" spans="1:3" ht="18" customHeight="1">
      <c r="A591" s="93" t="s">
        <v>833</v>
      </c>
      <c r="B591" s="94">
        <v>112.27031600000002</v>
      </c>
      <c r="C591" s="108">
        <f t="shared" si="10"/>
        <v>127.27031600000002</v>
      </c>
    </row>
    <row r="592" spans="1:3" ht="18" customHeight="1">
      <c r="A592" s="93" t="s">
        <v>834</v>
      </c>
      <c r="B592" s="94">
        <v>112.27031600000002</v>
      </c>
      <c r="C592" s="108">
        <f t="shared" si="10"/>
        <v>127.27031600000002</v>
      </c>
    </row>
    <row r="593" spans="1:3" ht="18" customHeight="1">
      <c r="A593" s="93" t="s">
        <v>835</v>
      </c>
      <c r="B593" s="94">
        <v>112.27031600000002</v>
      </c>
      <c r="C593" s="108">
        <f t="shared" si="10"/>
        <v>127.27031600000002</v>
      </c>
    </row>
    <row r="594" spans="1:3" ht="18" customHeight="1">
      <c r="A594" s="93" t="s">
        <v>836</v>
      </c>
      <c r="B594" s="94">
        <v>112.27031600000002</v>
      </c>
      <c r="C594" s="108">
        <f t="shared" si="10"/>
        <v>127.27031600000002</v>
      </c>
    </row>
    <row r="595" spans="1:3" ht="18" customHeight="1">
      <c r="A595" s="93" t="s">
        <v>837</v>
      </c>
      <c r="B595" s="94">
        <v>112.27031600000002</v>
      </c>
      <c r="C595" s="108">
        <f t="shared" si="10"/>
        <v>127.27031600000002</v>
      </c>
    </row>
    <row r="596" spans="1:3" ht="18" customHeight="1">
      <c r="A596" s="93" t="s">
        <v>838</v>
      </c>
      <c r="B596" s="94">
        <v>112.27031600000002</v>
      </c>
      <c r="C596" s="108">
        <f t="shared" si="10"/>
        <v>127.27031600000002</v>
      </c>
    </row>
    <row r="597" spans="1:3" ht="18" customHeight="1">
      <c r="A597" s="93" t="s">
        <v>839</v>
      </c>
      <c r="B597" s="94">
        <v>140.31158000000002</v>
      </c>
      <c r="C597" s="108">
        <f t="shared" si="10"/>
        <v>155.31158000000002</v>
      </c>
    </row>
    <row r="598" spans="1:3" ht="18" customHeight="1">
      <c r="A598" s="93" t="s">
        <v>840</v>
      </c>
      <c r="B598" s="94">
        <v>140.31158000000002</v>
      </c>
      <c r="C598" s="108">
        <f t="shared" si="10"/>
        <v>155.31158000000002</v>
      </c>
    </row>
    <row r="599" spans="1:3" ht="18" customHeight="1">
      <c r="A599" s="93" t="s">
        <v>841</v>
      </c>
      <c r="B599" s="94">
        <v>140.31158000000002</v>
      </c>
      <c r="C599" s="108">
        <f t="shared" si="10"/>
        <v>155.31158000000002</v>
      </c>
    </row>
    <row r="600" spans="1:3" ht="18" customHeight="1">
      <c r="A600" s="93" t="s">
        <v>842</v>
      </c>
      <c r="B600" s="94">
        <v>214.87513249999998</v>
      </c>
      <c r="C600" s="108">
        <f t="shared" si="10"/>
        <v>229.87513249999998</v>
      </c>
    </row>
    <row r="601" spans="1:3" ht="18" customHeight="1">
      <c r="A601" s="93" t="s">
        <v>843</v>
      </c>
      <c r="B601" s="94">
        <v>214.87513249999998</v>
      </c>
      <c r="C601" s="108">
        <f t="shared" si="10"/>
        <v>229.87513249999998</v>
      </c>
    </row>
    <row r="602" spans="1:3" ht="18" customHeight="1">
      <c r="A602" s="93" t="s">
        <v>844</v>
      </c>
      <c r="B602" s="94">
        <v>214.87513249999998</v>
      </c>
      <c r="C602" s="108">
        <f t="shared" si="10"/>
        <v>229.87513249999998</v>
      </c>
    </row>
    <row r="603" spans="1:3" ht="18" customHeight="1">
      <c r="A603" s="93" t="s">
        <v>845</v>
      </c>
      <c r="B603" s="94">
        <v>214.87513249999998</v>
      </c>
      <c r="C603" s="108">
        <f t="shared" si="10"/>
        <v>229.87513249999998</v>
      </c>
    </row>
    <row r="604" spans="1:3" ht="18" customHeight="1">
      <c r="A604" s="93" t="s">
        <v>846</v>
      </c>
      <c r="B604" s="94">
        <v>214.87513249999998</v>
      </c>
      <c r="C604" s="108">
        <f t="shared" si="10"/>
        <v>229.87513249999998</v>
      </c>
    </row>
    <row r="605" spans="1:3" ht="18" customHeight="1">
      <c r="A605" s="93" t="s">
        <v>847</v>
      </c>
      <c r="B605" s="94">
        <v>214.87513249999998</v>
      </c>
      <c r="C605" s="108">
        <f t="shared" si="10"/>
        <v>229.87513249999998</v>
      </c>
    </row>
    <row r="606" spans="1:3" ht="18" customHeight="1">
      <c r="A606" s="93" t="s">
        <v>848</v>
      </c>
      <c r="B606" s="94">
        <v>214.87513249999998</v>
      </c>
      <c r="C606" s="108">
        <f t="shared" si="10"/>
        <v>229.87513249999998</v>
      </c>
    </row>
    <row r="607" spans="1:3" ht="18" customHeight="1">
      <c r="A607" s="93" t="s">
        <v>849</v>
      </c>
      <c r="B607" s="94">
        <v>154.37431600000002</v>
      </c>
      <c r="C607" s="108">
        <f t="shared" si="10"/>
        <v>169.37431600000002</v>
      </c>
    </row>
    <row r="608" spans="1:3" ht="18" customHeight="1">
      <c r="A608" s="93" t="s">
        <v>850</v>
      </c>
      <c r="B608" s="94">
        <v>154.37431600000002</v>
      </c>
      <c r="C608" s="108">
        <f t="shared" si="10"/>
        <v>169.37431600000002</v>
      </c>
    </row>
    <row r="609" spans="1:3" ht="18" customHeight="1">
      <c r="A609" s="93" t="s">
        <v>851</v>
      </c>
      <c r="B609" s="94">
        <v>154.37431600000002</v>
      </c>
      <c r="C609" s="108">
        <f t="shared" si="10"/>
        <v>169.37431600000002</v>
      </c>
    </row>
    <row r="610" spans="1:3" ht="18" customHeight="1">
      <c r="A610" s="93" t="s">
        <v>852</v>
      </c>
      <c r="B610" s="94">
        <v>154.37431600000002</v>
      </c>
      <c r="C610" s="108">
        <f t="shared" si="10"/>
        <v>169.37431600000002</v>
      </c>
    </row>
    <row r="611" spans="1:3" ht="18" customHeight="1">
      <c r="A611" s="93" t="s">
        <v>853</v>
      </c>
      <c r="B611" s="94">
        <v>189.43291333333335</v>
      </c>
      <c r="C611" s="108">
        <f t="shared" si="10"/>
        <v>204.43291333333335</v>
      </c>
    </row>
    <row r="612" spans="1:3" ht="18" customHeight="1">
      <c r="A612" s="93" t="s">
        <v>854</v>
      </c>
      <c r="B612" s="94">
        <v>189.43291333333335</v>
      </c>
      <c r="C612" s="108">
        <f t="shared" si="10"/>
        <v>204.43291333333335</v>
      </c>
    </row>
    <row r="613" spans="1:3" ht="18" customHeight="1">
      <c r="A613" s="93" t="s">
        <v>855</v>
      </c>
      <c r="B613" s="94">
        <v>189.43291333333335</v>
      </c>
      <c r="C613" s="108">
        <f t="shared" si="10"/>
        <v>204.43291333333335</v>
      </c>
    </row>
    <row r="614" spans="1:3" ht="18" customHeight="1">
      <c r="A614" s="93" t="s">
        <v>856</v>
      </c>
      <c r="B614" s="94">
        <v>154.34624666666664</v>
      </c>
      <c r="C614" s="108">
        <f t="shared" si="10"/>
        <v>169.34624666666664</v>
      </c>
    </row>
    <row r="615" spans="1:3" ht="18" customHeight="1">
      <c r="A615" s="93" t="s">
        <v>857</v>
      </c>
      <c r="B615" s="94">
        <v>154.34624666666664</v>
      </c>
      <c r="C615" s="108">
        <f t="shared" ref="C615:C618" si="11">SUM(B615+15)</f>
        <v>169.34624666666664</v>
      </c>
    </row>
    <row r="616" spans="1:3" ht="18" customHeight="1">
      <c r="A616" s="93" t="s">
        <v>858</v>
      </c>
      <c r="B616" s="94">
        <v>154.34624666666664</v>
      </c>
      <c r="C616" s="108">
        <f t="shared" si="11"/>
        <v>169.34624666666664</v>
      </c>
    </row>
    <row r="617" spans="1:3" ht="18" customHeight="1">
      <c r="A617" s="93" t="s">
        <v>859</v>
      </c>
      <c r="B617" s="94">
        <v>15.9337325</v>
      </c>
      <c r="C617" s="108">
        <f t="shared" si="11"/>
        <v>30.933732499999998</v>
      </c>
    </row>
    <row r="618" spans="1:3" ht="18" customHeight="1">
      <c r="A618" s="93" t="s">
        <v>860</v>
      </c>
      <c r="B618" s="94">
        <v>11.635615833333329</v>
      </c>
      <c r="C618" s="108">
        <f t="shared" si="11"/>
        <v>26.635615833333329</v>
      </c>
    </row>
  </sheetData>
  <conditionalFormatting sqref="B104:B115 B117:B128 B130:B138 B140:B145">
    <cfRule type="cellIs" dxfId="60" priority="60" operator="equal">
      <formula>"IE Disti"</formula>
    </cfRule>
    <cfRule type="cellIs" dxfId="59" priority="61" operator="equal">
      <formula>"UK Disti"</formula>
    </cfRule>
    <cfRule type="cellIs" dxfId="58" priority="65" operator="equal">
      <formula>"IE Disti"</formula>
    </cfRule>
    <cfRule type="cellIs" dxfId="57" priority="66" operator="equal">
      <formula>"UK Disti"</formula>
    </cfRule>
    <cfRule type="cellIs" dxfId="56" priority="67" operator="equal">
      <formula>"UK Disti"</formula>
    </cfRule>
    <cfRule type="cellIs" dxfId="55" priority="68" operator="equal">
      <formula>"IE Disti"</formula>
    </cfRule>
    <cfRule type="containsText" dxfId="54" priority="69" operator="containsText" text="UK Disti">
      <formula>NOT(ISERROR(SEARCH("UK Disti",B104)))</formula>
    </cfRule>
  </conditionalFormatting>
  <conditionalFormatting sqref="B129">
    <cfRule type="cellIs" dxfId="53" priority="62" operator="equal">
      <formula>"€"</formula>
    </cfRule>
  </conditionalFormatting>
  <conditionalFormatting sqref="B227:B230 B233:B234 B254:B259 B262:B266 B269:B270 B275:B279 B284:B287">
    <cfRule type="expression" dxfId="52" priority="41" stopIfTrue="1">
      <formula>#REF!&lt;#REF!</formula>
    </cfRule>
  </conditionalFormatting>
  <conditionalFormatting sqref="B227:B266 B268:B287 B289:B304 B306:B313 B315:B330">
    <cfRule type="cellIs" dxfId="51" priority="48" operator="equal">
      <formula>"IE Disti"</formula>
    </cfRule>
    <cfRule type="cellIs" dxfId="50" priority="49" operator="equal">
      <formula>"UK Disti"</formula>
    </cfRule>
    <cfRule type="cellIs" dxfId="49" priority="50" operator="equal">
      <formula>"UK Disti"</formula>
    </cfRule>
    <cfRule type="cellIs" dxfId="48" priority="51" operator="equal">
      <formula>"IE Disti"</formula>
    </cfRule>
    <cfRule type="containsText" dxfId="47" priority="53" operator="containsText" text="UK Disti">
      <formula>NOT(ISERROR(SEARCH("UK Disti",B227)))</formula>
    </cfRule>
  </conditionalFormatting>
  <conditionalFormatting sqref="B227:B266 B315:B330 B268:B287 B289:B304 B306:B313">
    <cfRule type="cellIs" dxfId="46" priority="45" operator="equal">
      <formula>"IE Disti"</formula>
    </cfRule>
    <cfRule type="cellIs" dxfId="45" priority="46" operator="equal">
      <formula>"UK Disti"</formula>
    </cfRule>
  </conditionalFormatting>
  <conditionalFormatting sqref="B228:B266 B268:B287 B315:B330 B289:B291 B297:B300 B306:B313">
    <cfRule type="expression" dxfId="44" priority="42" stopIfTrue="1">
      <formula>#REF!&lt;#REF!</formula>
    </cfRule>
  </conditionalFormatting>
  <conditionalFormatting sqref="B231:B232 B260:B261">
    <cfRule type="expression" dxfId="43" priority="52" stopIfTrue="1">
      <formula>#REF!&lt;#REF!</formula>
    </cfRule>
  </conditionalFormatting>
  <conditionalFormatting sqref="B235:B251 B271:B274 B280:B283">
    <cfRule type="expression" dxfId="42" priority="43" stopIfTrue="1">
      <formula>#REF!&lt;#REF!</formula>
    </cfRule>
  </conditionalFormatting>
  <conditionalFormatting sqref="B252 B268 B318:B319 B327">
    <cfRule type="expression" dxfId="41" priority="54" stopIfTrue="1">
      <formula>#REF!&lt;#REF!</formula>
    </cfRule>
  </conditionalFormatting>
  <conditionalFormatting sqref="B253 B328:B330">
    <cfRule type="expression" dxfId="40" priority="44" stopIfTrue="1">
      <formula>#REF!&lt;#REF!</formula>
    </cfRule>
  </conditionalFormatting>
  <conditionalFormatting sqref="B267 B288 B305 B314">
    <cfRule type="cellIs" dxfId="39" priority="47" operator="equal">
      <formula>"€"</formula>
    </cfRule>
  </conditionalFormatting>
  <conditionalFormatting sqref="B289:B304">
    <cfRule type="expression" dxfId="38" priority="39" stopIfTrue="1">
      <formula>#REF!&lt;#REF!</formula>
    </cfRule>
  </conditionalFormatting>
  <conditionalFormatting sqref="B320:B326">
    <cfRule type="expression" dxfId="37" priority="40" stopIfTrue="1">
      <formula>#REF!&lt;#REF!</formula>
    </cfRule>
  </conditionalFormatting>
  <conditionalFormatting sqref="B332:B367 B378:B389 B391:B410 B412:B423 B425:B452 B454:B471 B473:B476 B479:B483 B485:B518 B520:B532 B534:B577 B579:B585 B587:B618">
    <cfRule type="cellIs" dxfId="36" priority="31" operator="equal">
      <formula>"IE Disti"</formula>
    </cfRule>
    <cfRule type="cellIs" dxfId="35" priority="32" operator="equal">
      <formula>"UK Disti"</formula>
    </cfRule>
    <cfRule type="cellIs" dxfId="34" priority="33" operator="equal">
      <formula>"UK Disti"</formula>
    </cfRule>
    <cfRule type="cellIs" dxfId="33" priority="34" operator="equal">
      <formula>"IE Disti"</formula>
    </cfRule>
  </conditionalFormatting>
  <conditionalFormatting sqref="B332:B367 B378:B389 B391:B410 B587:B618 B412:B423 B425:B452 B454:B471 B473:B476 B479:B483 B485:B518 B520:B532 B534:B577 B579:B585">
    <cfRule type="containsText" dxfId="32" priority="36" operator="containsText" text="UK Disti">
      <formula>NOT(ISERROR(SEARCH("UK Disti",B332)))</formula>
    </cfRule>
  </conditionalFormatting>
  <conditionalFormatting sqref="B332:B367 B378:B410 B587:B618">
    <cfRule type="expression" dxfId="31" priority="35" stopIfTrue="1">
      <formula>#REF!&lt;#REF!</formula>
    </cfRule>
  </conditionalFormatting>
  <conditionalFormatting sqref="B351 B368 B377 B390">
    <cfRule type="cellIs" dxfId="30" priority="25" operator="lessThan">
      <formula>0</formula>
    </cfRule>
    <cfRule type="cellIs" dxfId="29" priority="26" operator="greaterThan">
      <formula>0</formula>
    </cfRule>
    <cfRule type="cellIs" dxfId="28" priority="29" operator="greaterThan">
      <formula>0</formula>
    </cfRule>
    <cfRule type="cellIs" dxfId="27" priority="30" operator="greaterThan">
      <formula>0</formula>
    </cfRule>
  </conditionalFormatting>
  <conditionalFormatting sqref="B369:B373 B375:B376">
    <cfRule type="cellIs" dxfId="26" priority="5" operator="equal">
      <formula>"IE Disti"</formula>
    </cfRule>
    <cfRule type="cellIs" dxfId="25" priority="6" operator="equal">
      <formula>"UK Disti"</formula>
    </cfRule>
    <cfRule type="cellIs" dxfId="24" priority="7" operator="equal">
      <formula>"IE Disti"</formula>
    </cfRule>
    <cfRule type="cellIs" dxfId="23" priority="8" operator="equal">
      <formula>"UK Disti"</formula>
    </cfRule>
    <cfRule type="cellIs" dxfId="22" priority="9" operator="equal">
      <formula>"UK Disti"</formula>
    </cfRule>
    <cfRule type="cellIs" dxfId="21" priority="10" operator="equal">
      <formula>"IE Disti"</formula>
    </cfRule>
    <cfRule type="expression" dxfId="20" priority="11" stopIfTrue="1">
      <formula>#REF!&lt;#REF!</formula>
    </cfRule>
    <cfRule type="containsText" dxfId="19" priority="12" operator="containsText" text="UK Disti">
      <formula>NOT(ISERROR(SEARCH("UK Disti",B369)))</formula>
    </cfRule>
  </conditionalFormatting>
  <conditionalFormatting sqref="B374">
    <cfRule type="cellIs" dxfId="18" priority="1" operator="lessThan">
      <formula>0</formula>
    </cfRule>
    <cfRule type="cellIs" dxfId="17" priority="2" operator="greaterThan">
      <formula>0</formula>
    </cfRule>
    <cfRule type="cellIs" dxfId="16" priority="3" operator="greaterThan">
      <formula>0</formula>
    </cfRule>
    <cfRule type="cellIs" dxfId="15" priority="4" operator="greaterThan">
      <formula>0</formula>
    </cfRule>
  </conditionalFormatting>
  <conditionalFormatting sqref="B411 B424 B453 B472 B484 B519 B533 B578 B586">
    <cfRule type="cellIs" dxfId="14" priority="21" operator="equal">
      <formula>"€"</formula>
    </cfRule>
  </conditionalFormatting>
  <conditionalFormatting sqref="B412:B423 B425:B452 B454:B471 B485:B518 B520:B532">
    <cfRule type="expression" dxfId="13" priority="23" stopIfTrue="1">
      <formula>#REF!&lt;#REF!</formula>
    </cfRule>
  </conditionalFormatting>
  <conditionalFormatting sqref="B473:B483">
    <cfRule type="expression" dxfId="12" priority="20" stopIfTrue="1">
      <formula>#REF!&lt;#REF!</formula>
    </cfRule>
  </conditionalFormatting>
  <conditionalFormatting sqref="B477:B478">
    <cfRule type="cellIs" dxfId="11" priority="13" operator="equal">
      <formula>"IE Disti"</formula>
    </cfRule>
    <cfRule type="cellIs" dxfId="10" priority="14" operator="equal">
      <formula>"UK Disti"</formula>
    </cfRule>
    <cfRule type="cellIs" dxfId="9" priority="15" operator="equal">
      <formula>"IE Disti"</formula>
    </cfRule>
    <cfRule type="cellIs" dxfId="8" priority="16" operator="equal">
      <formula>"UK Disti"</formula>
    </cfRule>
    <cfRule type="cellIs" dxfId="7" priority="17" operator="equal">
      <formula>"UK Disti"</formula>
    </cfRule>
    <cfRule type="cellIs" dxfId="6" priority="18" operator="equal">
      <formula>"IE Disti"</formula>
    </cfRule>
    <cfRule type="containsText" dxfId="5" priority="19" operator="containsText" text="UK Disti">
      <formula>NOT(ISERROR(SEARCH("UK Disti",B477)))</formula>
    </cfRule>
  </conditionalFormatting>
  <conditionalFormatting sqref="B534:B577 B579:B585 B412:B423 B425:B452 B454:B471 B485:B518 B520:B532 B587:B618 B473:B476 B479:B483 B332:B367 B378:B389 B391:B410">
    <cfRule type="cellIs" dxfId="4" priority="27" operator="equal">
      <formula>"IE Disti"</formula>
    </cfRule>
    <cfRule type="cellIs" dxfId="3" priority="28" operator="equal">
      <formula>"UK Disti"</formula>
    </cfRule>
  </conditionalFormatting>
  <conditionalFormatting sqref="B534:B577 B579:B585">
    <cfRule type="expression" dxfId="2" priority="24" stopIfTrue="1">
      <formula>#REF!&lt;#REF!</formula>
    </cfRule>
  </conditionalFormatting>
  <conditionalFormatting sqref="B579:B581">
    <cfRule type="expression" dxfId="1" priority="37" stopIfTrue="1">
      <formula>#REF!&lt;#REF!</formula>
    </cfRule>
  </conditionalFormatting>
  <conditionalFormatting sqref="B587:B618">
    <cfRule type="expression" dxfId="0" priority="22" stopIfTrue="1">
      <formula>#REF!&lt;#REF!</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88E6-EB58-5D40-AB7D-189D2841C5F1}">
  <dimension ref="A1:G22"/>
  <sheetViews>
    <sheetView workbookViewId="0">
      <selection activeCell="D2" sqref="D2:H2"/>
    </sheetView>
  </sheetViews>
  <sheetFormatPr baseColWidth="10" defaultColWidth="11" defaultRowHeight="16"/>
  <cols>
    <col min="1" max="1" width="22.5" bestFit="1" customWidth="1"/>
    <col min="5" max="5" width="23.5" bestFit="1" customWidth="1"/>
  </cols>
  <sheetData>
    <row r="1" spans="1:7">
      <c r="A1" t="s">
        <v>81</v>
      </c>
      <c r="C1" s="32"/>
    </row>
    <row r="2" spans="1:7">
      <c r="A2">
        <v>1</v>
      </c>
      <c r="C2" s="32" t="s">
        <v>82</v>
      </c>
      <c r="E2" t="s">
        <v>83</v>
      </c>
      <c r="G2" t="s">
        <v>83</v>
      </c>
    </row>
    <row r="3" spans="1:7">
      <c r="A3">
        <v>3</v>
      </c>
      <c r="C3" s="32">
        <v>0.01</v>
      </c>
      <c r="E3" t="s">
        <v>84</v>
      </c>
      <c r="G3" t="s">
        <v>85</v>
      </c>
    </row>
    <row r="4" spans="1:7">
      <c r="A4">
        <v>6</v>
      </c>
      <c r="C4" s="32">
        <v>5</v>
      </c>
      <c r="E4" t="s">
        <v>86</v>
      </c>
      <c r="G4" t="s">
        <v>87</v>
      </c>
    </row>
    <row r="5" spans="1:7">
      <c r="A5">
        <v>9</v>
      </c>
      <c r="C5" s="32">
        <v>10</v>
      </c>
      <c r="E5" t="s">
        <v>88</v>
      </c>
      <c r="G5" t="s">
        <v>89</v>
      </c>
    </row>
    <row r="6" spans="1:7">
      <c r="A6">
        <v>12</v>
      </c>
      <c r="C6" s="32">
        <v>15</v>
      </c>
      <c r="E6" t="s">
        <v>90</v>
      </c>
      <c r="G6" t="s">
        <v>91</v>
      </c>
    </row>
    <row r="7" spans="1:7">
      <c r="A7">
        <v>18</v>
      </c>
      <c r="C7" s="32">
        <v>20</v>
      </c>
      <c r="E7" t="s">
        <v>92</v>
      </c>
      <c r="G7" t="s">
        <v>93</v>
      </c>
    </row>
    <row r="8" spans="1:7">
      <c r="A8">
        <v>21</v>
      </c>
      <c r="C8" s="32">
        <v>25</v>
      </c>
      <c r="G8" t="s">
        <v>94</v>
      </c>
    </row>
    <row r="9" spans="1:7">
      <c r="A9">
        <v>24</v>
      </c>
      <c r="C9" s="32">
        <v>30</v>
      </c>
      <c r="E9" t="s">
        <v>95</v>
      </c>
      <c r="G9" t="s">
        <v>96</v>
      </c>
    </row>
    <row r="10" spans="1:7">
      <c r="A10">
        <v>30</v>
      </c>
      <c r="C10" s="32">
        <v>35</v>
      </c>
      <c r="E10" t="s">
        <v>97</v>
      </c>
    </row>
    <row r="11" spans="1:7">
      <c r="A11">
        <v>36</v>
      </c>
      <c r="C11" s="32">
        <v>40</v>
      </c>
      <c r="E11" t="s">
        <v>98</v>
      </c>
    </row>
    <row r="12" spans="1:7">
      <c r="A12">
        <v>48</v>
      </c>
      <c r="C12" s="32">
        <v>45</v>
      </c>
      <c r="E12" t="s">
        <v>99</v>
      </c>
    </row>
    <row r="13" spans="1:7">
      <c r="A13">
        <v>60</v>
      </c>
      <c r="C13" s="32">
        <v>50</v>
      </c>
      <c r="E13" t="s">
        <v>100</v>
      </c>
    </row>
    <row r="14" spans="1:7">
      <c r="A14">
        <v>72</v>
      </c>
      <c r="C14" s="32">
        <v>75</v>
      </c>
    </row>
    <row r="15" spans="1:7">
      <c r="C15" s="32">
        <v>100</v>
      </c>
    </row>
    <row r="16" spans="1:7">
      <c r="C16" s="32">
        <v>150</v>
      </c>
    </row>
    <row r="17" spans="1:3">
      <c r="C17" s="32">
        <v>200</v>
      </c>
    </row>
    <row r="18" spans="1:3">
      <c r="C18" s="32"/>
    </row>
    <row r="19" spans="1:3">
      <c r="C19" s="32"/>
    </row>
    <row r="20" spans="1:3">
      <c r="C20" s="32"/>
    </row>
    <row r="21" spans="1:3">
      <c r="C21" s="32"/>
    </row>
    <row r="22" spans="1:3">
      <c r="A22" s="33">
        <f ca="1">TODAY()</f>
        <v>45364</v>
      </c>
      <c r="C22" s="32"/>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DF009-BCE1-684A-A3BE-B3BBE90628BA}">
  <dimension ref="A1:G152"/>
  <sheetViews>
    <sheetView zoomScale="231" zoomScaleNormal="231" workbookViewId="0">
      <selection activeCell="D2" sqref="D2:H2"/>
    </sheetView>
  </sheetViews>
  <sheetFormatPr baseColWidth="10" defaultColWidth="11" defaultRowHeight="16"/>
  <cols>
    <col min="1" max="1" width="14.5" customWidth="1"/>
    <col min="2" max="2" width="13.5" customWidth="1"/>
    <col min="7" max="7" width="8.1640625" customWidth="1"/>
  </cols>
  <sheetData>
    <row r="1" spans="1:7">
      <c r="A1" s="3" t="s">
        <v>101</v>
      </c>
      <c r="B1" s="3" t="s">
        <v>102</v>
      </c>
      <c r="C1" s="3"/>
      <c r="D1" s="7"/>
      <c r="E1" s="7"/>
      <c r="F1" s="7"/>
      <c r="G1" s="7"/>
    </row>
    <row r="2" spans="1:7">
      <c r="A2" s="4" t="s">
        <v>103</v>
      </c>
      <c r="B2" s="3"/>
      <c r="C2" s="3"/>
      <c r="D2" s="7"/>
      <c r="E2" s="7"/>
      <c r="F2" s="7"/>
      <c r="G2" s="7"/>
    </row>
    <row r="3" spans="1:7">
      <c r="A3" s="3" t="s">
        <v>104</v>
      </c>
      <c r="B3" s="3" t="s">
        <v>105</v>
      </c>
      <c r="C3" s="3" t="s">
        <v>106</v>
      </c>
      <c r="D3" s="3" t="s">
        <v>10</v>
      </c>
      <c r="E3" s="1" t="s">
        <v>42</v>
      </c>
      <c r="F3" s="1" t="s">
        <v>107</v>
      </c>
      <c r="G3" s="1" t="s">
        <v>108</v>
      </c>
    </row>
    <row r="4" spans="1:7">
      <c r="A4" s="3" t="s">
        <v>109</v>
      </c>
      <c r="B4" s="3"/>
      <c r="C4" s="3"/>
      <c r="D4" s="3"/>
      <c r="E4" s="1"/>
      <c r="F4" s="1"/>
      <c r="G4" s="1"/>
    </row>
    <row r="5" spans="1:7">
      <c r="A5" s="14" t="s">
        <v>963</v>
      </c>
      <c r="B5" s="14" t="s">
        <v>110</v>
      </c>
      <c r="C5" s="14" t="s">
        <v>111</v>
      </c>
      <c r="D5" s="14" t="s">
        <v>964</v>
      </c>
      <c r="E5" s="15">
        <v>26.5</v>
      </c>
      <c r="F5" s="16" t="s">
        <v>113</v>
      </c>
      <c r="G5" s="17" t="s">
        <v>109</v>
      </c>
    </row>
    <row r="6" spans="1:7">
      <c r="A6" s="14" t="s">
        <v>975</v>
      </c>
      <c r="B6" s="14"/>
      <c r="C6" s="14"/>
      <c r="D6" s="7"/>
      <c r="E6" s="15"/>
      <c r="F6" s="16"/>
      <c r="G6" s="17"/>
    </row>
    <row r="7" spans="1:7">
      <c r="A7" s="14"/>
      <c r="B7" s="14"/>
      <c r="C7" s="14"/>
      <c r="D7" s="7"/>
      <c r="E7" s="15"/>
      <c r="F7" s="16"/>
      <c r="G7" s="17"/>
    </row>
    <row r="8" spans="1:7">
      <c r="A8" s="14" t="s">
        <v>114</v>
      </c>
      <c r="B8" s="14" t="s">
        <v>110</v>
      </c>
      <c r="C8" s="14" t="s">
        <v>115</v>
      </c>
      <c r="D8" t="s">
        <v>340</v>
      </c>
      <c r="E8" s="15">
        <v>15</v>
      </c>
      <c r="F8" s="16" t="s">
        <v>113</v>
      </c>
      <c r="G8" s="17" t="s">
        <v>109</v>
      </c>
    </row>
    <row r="9" spans="1:7">
      <c r="A9" s="14" t="s">
        <v>116</v>
      </c>
      <c r="B9" s="14" t="s">
        <v>110</v>
      </c>
      <c r="C9" s="14" t="s">
        <v>117</v>
      </c>
      <c r="D9" t="s">
        <v>341</v>
      </c>
      <c r="E9" s="15">
        <v>17.5</v>
      </c>
      <c r="F9" s="16" t="s">
        <v>113</v>
      </c>
      <c r="G9" s="17" t="s">
        <v>109</v>
      </c>
    </row>
    <row r="10" spans="1:7">
      <c r="A10" s="14" t="s">
        <v>118</v>
      </c>
      <c r="B10" s="14" t="s">
        <v>110</v>
      </c>
      <c r="C10" s="14" t="s">
        <v>119</v>
      </c>
      <c r="D10" t="s">
        <v>342</v>
      </c>
      <c r="E10" s="15">
        <v>19</v>
      </c>
      <c r="F10" s="16" t="s">
        <v>113</v>
      </c>
      <c r="G10" s="17" t="s">
        <v>109</v>
      </c>
    </row>
    <row r="11" spans="1:7">
      <c r="A11" s="14" t="s">
        <v>120</v>
      </c>
      <c r="B11" s="14" t="s">
        <v>110</v>
      </c>
      <c r="C11" s="14" t="s">
        <v>121</v>
      </c>
      <c r="D11" t="s">
        <v>343</v>
      </c>
      <c r="E11" s="15">
        <v>10</v>
      </c>
      <c r="F11" s="16" t="s">
        <v>113</v>
      </c>
      <c r="G11" s="17" t="s">
        <v>109</v>
      </c>
    </row>
    <row r="12" spans="1:7">
      <c r="A12" s="14" t="s">
        <v>122</v>
      </c>
      <c r="B12" s="18" t="s">
        <v>123</v>
      </c>
      <c r="C12" s="14" t="s">
        <v>124</v>
      </c>
      <c r="D12" s="14" t="s">
        <v>965</v>
      </c>
      <c r="E12" s="15">
        <v>10</v>
      </c>
      <c r="F12" s="16" t="s">
        <v>113</v>
      </c>
      <c r="G12" s="17" t="s">
        <v>109</v>
      </c>
    </row>
    <row r="13" spans="1:7">
      <c r="A13" s="14" t="s">
        <v>125</v>
      </c>
      <c r="B13" s="14" t="s">
        <v>110</v>
      </c>
      <c r="C13" s="14" t="s">
        <v>115</v>
      </c>
      <c r="D13" t="s">
        <v>345</v>
      </c>
      <c r="E13" s="15">
        <v>18.5</v>
      </c>
      <c r="F13" s="16" t="s">
        <v>113</v>
      </c>
      <c r="G13" s="17" t="s">
        <v>109</v>
      </c>
    </row>
    <row r="14" spans="1:7">
      <c r="A14" s="14" t="s">
        <v>126</v>
      </c>
      <c r="B14" s="14" t="s">
        <v>110</v>
      </c>
      <c r="C14" s="14" t="s">
        <v>117</v>
      </c>
      <c r="D14" t="s">
        <v>346</v>
      </c>
      <c r="E14" s="15">
        <v>21</v>
      </c>
      <c r="F14" s="16" t="s">
        <v>113</v>
      </c>
      <c r="G14" s="17" t="s">
        <v>109</v>
      </c>
    </row>
    <row r="15" spans="1:7">
      <c r="A15" s="14" t="s">
        <v>127</v>
      </c>
      <c r="B15" s="14" t="s">
        <v>110</v>
      </c>
      <c r="C15" s="14" t="s">
        <v>119</v>
      </c>
      <c r="D15" t="s">
        <v>347</v>
      </c>
      <c r="E15" s="15">
        <v>22.5</v>
      </c>
      <c r="F15" s="16" t="s">
        <v>113</v>
      </c>
      <c r="G15" s="17" t="s">
        <v>109</v>
      </c>
    </row>
    <row r="16" spans="1:7">
      <c r="A16" s="14" t="s">
        <v>128</v>
      </c>
      <c r="B16" s="14" t="s">
        <v>110</v>
      </c>
      <c r="C16" s="14" t="s">
        <v>121</v>
      </c>
      <c r="D16" t="s">
        <v>348</v>
      </c>
      <c r="E16" s="15">
        <v>13.5</v>
      </c>
      <c r="F16" s="16" t="s">
        <v>113</v>
      </c>
      <c r="G16" s="17" t="s">
        <v>109</v>
      </c>
    </row>
    <row r="17" spans="1:7">
      <c r="A17" s="14" t="s">
        <v>129</v>
      </c>
      <c r="B17" s="18" t="s">
        <v>123</v>
      </c>
      <c r="C17" s="14" t="s">
        <v>124</v>
      </c>
      <c r="D17" t="s">
        <v>349</v>
      </c>
      <c r="E17" s="15">
        <v>13.5</v>
      </c>
      <c r="F17" s="16" t="s">
        <v>113</v>
      </c>
      <c r="G17" s="17" t="s">
        <v>109</v>
      </c>
    </row>
    <row r="18" spans="1:7">
      <c r="A18" s="14" t="s">
        <v>130</v>
      </c>
      <c r="B18" s="14" t="s">
        <v>110</v>
      </c>
      <c r="C18" s="14" t="s">
        <v>111</v>
      </c>
      <c r="D18" s="14" t="s">
        <v>131</v>
      </c>
      <c r="E18" s="15">
        <v>29.99</v>
      </c>
      <c r="F18" s="34" t="s">
        <v>132</v>
      </c>
      <c r="G18" s="17" t="s">
        <v>109</v>
      </c>
    </row>
    <row r="19" spans="1:7">
      <c r="A19" s="14" t="s">
        <v>133</v>
      </c>
      <c r="B19" s="14" t="s">
        <v>110</v>
      </c>
      <c r="C19" s="14" t="s">
        <v>115</v>
      </c>
      <c r="D19" s="14" t="s">
        <v>134</v>
      </c>
      <c r="E19" s="15">
        <v>15.88</v>
      </c>
      <c r="F19" s="34" t="s">
        <v>132</v>
      </c>
      <c r="G19" s="17" t="s">
        <v>109</v>
      </c>
    </row>
    <row r="20" spans="1:7">
      <c r="A20" s="14" t="s">
        <v>135</v>
      </c>
      <c r="B20" s="14" t="s">
        <v>110</v>
      </c>
      <c r="C20" s="14" t="s">
        <v>136</v>
      </c>
      <c r="D20" s="14" t="s">
        <v>137</v>
      </c>
      <c r="E20" s="15">
        <v>18.14</v>
      </c>
      <c r="F20" s="34" t="s">
        <v>132</v>
      </c>
      <c r="G20" s="17" t="s">
        <v>109</v>
      </c>
    </row>
    <row r="21" spans="1:7">
      <c r="A21" s="14" t="s">
        <v>138</v>
      </c>
      <c r="B21" s="14" t="s">
        <v>110</v>
      </c>
      <c r="C21" s="14" t="s">
        <v>117</v>
      </c>
      <c r="D21" s="14" t="s">
        <v>139</v>
      </c>
      <c r="E21" s="15">
        <v>22.68</v>
      </c>
      <c r="F21" s="34" t="s">
        <v>132</v>
      </c>
      <c r="G21" s="17" t="s">
        <v>109</v>
      </c>
    </row>
    <row r="22" spans="1:7">
      <c r="A22" s="14" t="s">
        <v>140</v>
      </c>
      <c r="B22" s="14" t="s">
        <v>110</v>
      </c>
      <c r="C22" s="14" t="s">
        <v>121</v>
      </c>
      <c r="D22" s="14" t="s">
        <v>141</v>
      </c>
      <c r="E22" s="15">
        <v>11.34</v>
      </c>
      <c r="F22" s="34" t="s">
        <v>132</v>
      </c>
      <c r="G22" s="17" t="s">
        <v>109</v>
      </c>
    </row>
    <row r="23" spans="1:7">
      <c r="A23" s="14" t="s">
        <v>122</v>
      </c>
      <c r="B23" s="18" t="s">
        <v>123</v>
      </c>
      <c r="C23" s="14" t="s">
        <v>124</v>
      </c>
      <c r="D23" s="14" t="s">
        <v>142</v>
      </c>
      <c r="E23" s="15">
        <v>9.99</v>
      </c>
      <c r="F23" s="34" t="s">
        <v>132</v>
      </c>
      <c r="G23" s="17" t="s">
        <v>109</v>
      </c>
    </row>
    <row r="24" spans="1:7" ht="5" customHeight="1">
      <c r="A24" s="7"/>
      <c r="B24" s="19"/>
      <c r="C24" s="7"/>
      <c r="D24" s="7"/>
      <c r="E24" s="20"/>
      <c r="F24" s="20"/>
      <c r="G24" s="4"/>
    </row>
    <row r="25" spans="1:7">
      <c r="A25" s="3" t="s">
        <v>143</v>
      </c>
      <c r="B25" s="7"/>
      <c r="C25" s="7"/>
      <c r="D25" s="7"/>
      <c r="E25" s="20"/>
      <c r="F25" s="20"/>
      <c r="G25" s="4"/>
    </row>
    <row r="26" spans="1:7">
      <c r="A26" s="14" t="s">
        <v>144</v>
      </c>
      <c r="B26" s="21" t="s">
        <v>145</v>
      </c>
      <c r="C26" s="14" t="s">
        <v>121</v>
      </c>
      <c r="D26" t="s">
        <v>968</v>
      </c>
      <c r="E26" s="15">
        <v>10</v>
      </c>
      <c r="F26" s="16" t="s">
        <v>113</v>
      </c>
      <c r="G26" s="17" t="s">
        <v>147</v>
      </c>
    </row>
    <row r="27" spans="1:7">
      <c r="A27" s="14" t="s">
        <v>148</v>
      </c>
      <c r="B27" s="21" t="s">
        <v>145</v>
      </c>
      <c r="C27" s="14" t="s">
        <v>149</v>
      </c>
      <c r="D27" t="s">
        <v>969</v>
      </c>
      <c r="E27" s="15">
        <v>9</v>
      </c>
      <c r="F27" s="16" t="s">
        <v>113</v>
      </c>
      <c r="G27" s="17" t="s">
        <v>147</v>
      </c>
    </row>
    <row r="28" spans="1:7">
      <c r="A28" s="14" t="s">
        <v>151</v>
      </c>
      <c r="B28" s="21" t="s">
        <v>145</v>
      </c>
      <c r="C28" s="14" t="s">
        <v>152</v>
      </c>
      <c r="D28" t="s">
        <v>970</v>
      </c>
      <c r="E28" s="15">
        <v>13</v>
      </c>
      <c r="F28" s="16" t="s">
        <v>113</v>
      </c>
      <c r="G28" s="17" t="s">
        <v>147</v>
      </c>
    </row>
    <row r="29" spans="1:7">
      <c r="A29" s="14" t="s">
        <v>154</v>
      </c>
      <c r="B29" s="21" t="s">
        <v>145</v>
      </c>
      <c r="C29" s="14" t="s">
        <v>136</v>
      </c>
      <c r="D29" t="s">
        <v>971</v>
      </c>
      <c r="E29" s="15">
        <v>19</v>
      </c>
      <c r="F29" s="16" t="s">
        <v>113</v>
      </c>
      <c r="G29" s="17" t="s">
        <v>147</v>
      </c>
    </row>
    <row r="30" spans="1:7">
      <c r="A30" s="14" t="s">
        <v>156</v>
      </c>
      <c r="B30" s="21" t="s">
        <v>145</v>
      </c>
      <c r="C30" s="14" t="s">
        <v>157</v>
      </c>
      <c r="D30" t="s">
        <v>972</v>
      </c>
      <c r="E30" s="15">
        <v>24</v>
      </c>
      <c r="F30" s="16" t="s">
        <v>113</v>
      </c>
      <c r="G30" s="17" t="s">
        <v>147</v>
      </c>
    </row>
    <row r="31" spans="1:7">
      <c r="A31" s="14" t="s">
        <v>159</v>
      </c>
      <c r="B31" s="21" t="s">
        <v>145</v>
      </c>
      <c r="C31" s="14" t="s">
        <v>160</v>
      </c>
      <c r="D31" t="s">
        <v>973</v>
      </c>
      <c r="E31" s="15">
        <v>27</v>
      </c>
      <c r="F31" s="16" t="s">
        <v>113</v>
      </c>
      <c r="G31" s="17" t="s">
        <v>147</v>
      </c>
    </row>
    <row r="32" spans="1:7">
      <c r="A32" s="14" t="s">
        <v>162</v>
      </c>
      <c r="B32" s="21" t="s">
        <v>145</v>
      </c>
      <c r="C32" s="14" t="s">
        <v>163</v>
      </c>
      <c r="D32" s="14" t="s">
        <v>974</v>
      </c>
      <c r="E32" s="15">
        <v>29</v>
      </c>
      <c r="F32" s="16" t="s">
        <v>113</v>
      </c>
      <c r="G32" s="17" t="s">
        <v>147</v>
      </c>
    </row>
    <row r="33" spans="1:7">
      <c r="A33" s="14" t="s">
        <v>966</v>
      </c>
      <c r="B33" s="21" t="s">
        <v>145</v>
      </c>
      <c r="C33" s="14" t="s">
        <v>111</v>
      </c>
      <c r="D33" s="14"/>
      <c r="E33" s="15"/>
      <c r="F33" s="16" t="s">
        <v>113</v>
      </c>
      <c r="G33" s="17" t="s">
        <v>147</v>
      </c>
    </row>
    <row r="34" spans="1:7">
      <c r="A34" s="14" t="s">
        <v>967</v>
      </c>
      <c r="B34" s="21" t="s">
        <v>145</v>
      </c>
      <c r="C34" s="14" t="s">
        <v>111</v>
      </c>
      <c r="D34" s="14"/>
      <c r="E34" s="15">
        <v>26.65</v>
      </c>
      <c r="F34" s="16" t="s">
        <v>113</v>
      </c>
      <c r="G34" s="17" t="s">
        <v>147</v>
      </c>
    </row>
    <row r="35" spans="1:7">
      <c r="A35" s="14" t="s">
        <v>144</v>
      </c>
      <c r="B35" s="21" t="s">
        <v>145</v>
      </c>
      <c r="C35" s="14" t="s">
        <v>121</v>
      </c>
      <c r="D35" s="14"/>
      <c r="E35" s="15">
        <v>11.34</v>
      </c>
      <c r="F35" s="34" t="s">
        <v>132</v>
      </c>
      <c r="G35" s="17" t="s">
        <v>147</v>
      </c>
    </row>
    <row r="36" spans="1:7">
      <c r="A36" s="14" t="s">
        <v>148</v>
      </c>
      <c r="B36" s="21" t="s">
        <v>145</v>
      </c>
      <c r="C36" s="14" t="s">
        <v>149</v>
      </c>
      <c r="D36" s="14"/>
      <c r="E36" s="15">
        <v>9.07</v>
      </c>
      <c r="F36" s="34" t="s">
        <v>132</v>
      </c>
      <c r="G36" s="17" t="s">
        <v>147</v>
      </c>
    </row>
    <row r="37" spans="1:7">
      <c r="A37" s="14" t="s">
        <v>151</v>
      </c>
      <c r="B37" s="21" t="s">
        <v>145</v>
      </c>
      <c r="C37" s="14" t="s">
        <v>152</v>
      </c>
      <c r="D37" s="14"/>
      <c r="E37" s="15">
        <v>13.6</v>
      </c>
      <c r="F37" s="34" t="s">
        <v>132</v>
      </c>
      <c r="G37" s="17" t="s">
        <v>147</v>
      </c>
    </row>
    <row r="38" spans="1:7">
      <c r="A38" s="14" t="s">
        <v>154</v>
      </c>
      <c r="B38" s="21" t="s">
        <v>145</v>
      </c>
      <c r="C38" s="14" t="s">
        <v>136</v>
      </c>
      <c r="D38" s="14"/>
      <c r="E38" s="15">
        <v>18.14</v>
      </c>
      <c r="F38" s="34" t="s">
        <v>132</v>
      </c>
      <c r="G38" s="17" t="s">
        <v>147</v>
      </c>
    </row>
    <row r="39" spans="1:7">
      <c r="A39" s="14" t="s">
        <v>170</v>
      </c>
      <c r="B39" s="21" t="s">
        <v>145</v>
      </c>
      <c r="C39" s="14" t="s">
        <v>117</v>
      </c>
      <c r="D39" s="14"/>
      <c r="E39" s="15">
        <v>22.68</v>
      </c>
      <c r="F39" s="34" t="s">
        <v>132</v>
      </c>
      <c r="G39" s="17" t="s">
        <v>147</v>
      </c>
    </row>
    <row r="40" spans="1:7">
      <c r="A40" s="14" t="s">
        <v>130</v>
      </c>
      <c r="B40" s="21" t="s">
        <v>145</v>
      </c>
      <c r="C40" s="14" t="s">
        <v>111</v>
      </c>
      <c r="D40" s="14"/>
      <c r="E40" s="15">
        <v>29.99</v>
      </c>
      <c r="F40" s="34" t="s">
        <v>132</v>
      </c>
      <c r="G40" s="17" t="s">
        <v>147</v>
      </c>
    </row>
    <row r="41" spans="1:7" ht="5" customHeight="1">
      <c r="A41" s="7"/>
      <c r="B41" s="7"/>
      <c r="C41" s="7"/>
      <c r="D41" s="7"/>
      <c r="E41" s="20"/>
      <c r="F41" s="20"/>
      <c r="G41" s="4"/>
    </row>
    <row r="42" spans="1:7">
      <c r="A42" s="3" t="s">
        <v>172</v>
      </c>
      <c r="B42" s="7"/>
      <c r="C42" s="7"/>
      <c r="D42" s="7"/>
      <c r="E42" s="20"/>
      <c r="F42" s="20"/>
      <c r="G42" s="4"/>
    </row>
    <row r="43" spans="1:7">
      <c r="A43" s="14" t="s">
        <v>173</v>
      </c>
      <c r="B43" s="21" t="s">
        <v>145</v>
      </c>
      <c r="C43" s="14" t="s">
        <v>174</v>
      </c>
      <c r="D43" s="14" t="s">
        <v>175</v>
      </c>
      <c r="E43" s="15">
        <v>102.33</v>
      </c>
      <c r="F43" s="16" t="s">
        <v>113</v>
      </c>
      <c r="G43" s="17" t="s">
        <v>176</v>
      </c>
    </row>
    <row r="44" spans="1:7">
      <c r="A44" s="14" t="s">
        <v>177</v>
      </c>
      <c r="B44" s="21" t="s">
        <v>145</v>
      </c>
      <c r="C44" s="14" t="s">
        <v>160</v>
      </c>
      <c r="D44" s="14" t="s">
        <v>178</v>
      </c>
      <c r="E44" s="15">
        <v>198.98</v>
      </c>
      <c r="F44" s="16" t="s">
        <v>113</v>
      </c>
      <c r="G44" s="17" t="s">
        <v>176</v>
      </c>
    </row>
    <row r="45" spans="1:7">
      <c r="A45" s="14" t="s">
        <v>179</v>
      </c>
      <c r="B45" s="21" t="s">
        <v>145</v>
      </c>
      <c r="C45" s="14" t="s">
        <v>180</v>
      </c>
      <c r="D45" s="14" t="s">
        <v>181</v>
      </c>
      <c r="E45" s="15">
        <v>284.25</v>
      </c>
      <c r="F45" s="16" t="s">
        <v>113</v>
      </c>
      <c r="G45" s="17" t="s">
        <v>176</v>
      </c>
    </row>
    <row r="46" spans="1:7">
      <c r="A46" s="14" t="s">
        <v>182</v>
      </c>
      <c r="B46" s="21" t="s">
        <v>145</v>
      </c>
      <c r="C46" s="14" t="s">
        <v>163</v>
      </c>
      <c r="D46" s="14" t="s">
        <v>183</v>
      </c>
      <c r="E46" s="15">
        <v>386.58</v>
      </c>
      <c r="F46" s="16" t="s">
        <v>113</v>
      </c>
      <c r="G46" s="17" t="s">
        <v>176</v>
      </c>
    </row>
    <row r="47" spans="1:7">
      <c r="A47" s="14" t="s">
        <v>184</v>
      </c>
      <c r="B47" s="21" t="s">
        <v>145</v>
      </c>
      <c r="C47" s="14" t="s">
        <v>185</v>
      </c>
      <c r="D47" s="14" t="s">
        <v>186</v>
      </c>
      <c r="E47" s="15">
        <v>739.05</v>
      </c>
      <c r="F47" s="16" t="s">
        <v>113</v>
      </c>
      <c r="G47" s="17" t="s">
        <v>176</v>
      </c>
    </row>
    <row r="48" spans="1:7">
      <c r="A48" s="14" t="s">
        <v>187</v>
      </c>
      <c r="B48" s="21" t="s">
        <v>145</v>
      </c>
      <c r="C48" s="14" t="s">
        <v>188</v>
      </c>
      <c r="D48" s="14" t="s">
        <v>189</v>
      </c>
      <c r="E48" s="15">
        <v>1250.7</v>
      </c>
      <c r="F48" s="16" t="s">
        <v>113</v>
      </c>
      <c r="G48" s="17" t="s">
        <v>176</v>
      </c>
    </row>
    <row r="49" spans="1:7">
      <c r="A49" s="14" t="s">
        <v>190</v>
      </c>
      <c r="B49" s="21" t="s">
        <v>145</v>
      </c>
      <c r="C49" s="14" t="s">
        <v>94</v>
      </c>
      <c r="D49" s="14" t="s">
        <v>191</v>
      </c>
      <c r="E49" s="15">
        <v>2274</v>
      </c>
      <c r="F49" s="16" t="s">
        <v>113</v>
      </c>
      <c r="G49" s="17" t="s">
        <v>176</v>
      </c>
    </row>
    <row r="50" spans="1:7">
      <c r="A50" s="14" t="s">
        <v>192</v>
      </c>
      <c r="B50" s="21" t="s">
        <v>145</v>
      </c>
      <c r="C50" s="14" t="s">
        <v>96</v>
      </c>
      <c r="D50" s="14" t="s">
        <v>193</v>
      </c>
      <c r="E50" s="15">
        <v>3979.5</v>
      </c>
      <c r="F50" s="16" t="s">
        <v>113</v>
      </c>
      <c r="G50" s="17" t="s">
        <v>176</v>
      </c>
    </row>
    <row r="51" spans="1:7">
      <c r="A51" s="14" t="s">
        <v>194</v>
      </c>
      <c r="B51" s="21" t="s">
        <v>145</v>
      </c>
      <c r="C51" s="14" t="s">
        <v>195</v>
      </c>
      <c r="D51" s="14" t="s">
        <v>196</v>
      </c>
      <c r="E51" s="15">
        <v>9664.5</v>
      </c>
      <c r="F51" s="16" t="s">
        <v>113</v>
      </c>
      <c r="G51" s="17" t="s">
        <v>176</v>
      </c>
    </row>
    <row r="52" spans="1:7">
      <c r="A52" s="14" t="s">
        <v>173</v>
      </c>
      <c r="B52" s="21" t="s">
        <v>145</v>
      </c>
      <c r="C52" s="14" t="s">
        <v>174</v>
      </c>
      <c r="D52" s="14" t="s">
        <v>197</v>
      </c>
      <c r="E52" s="15">
        <v>113.4</v>
      </c>
      <c r="F52" s="34" t="s">
        <v>132</v>
      </c>
      <c r="G52" s="17" t="s">
        <v>176</v>
      </c>
    </row>
    <row r="53" spans="1:7">
      <c r="A53" s="14" t="s">
        <v>177</v>
      </c>
      <c r="B53" s="21" t="s">
        <v>145</v>
      </c>
      <c r="C53" s="14" t="s">
        <v>160</v>
      </c>
      <c r="D53" s="14" t="s">
        <v>198</v>
      </c>
      <c r="E53" s="15">
        <v>215.46</v>
      </c>
      <c r="F53" s="34" t="s">
        <v>132</v>
      </c>
      <c r="G53" s="17" t="s">
        <v>176</v>
      </c>
    </row>
    <row r="54" spans="1:7">
      <c r="A54" s="14" t="s">
        <v>179</v>
      </c>
      <c r="B54" s="21" t="s">
        <v>145</v>
      </c>
      <c r="C54" s="14" t="s">
        <v>180</v>
      </c>
      <c r="D54" s="14" t="s">
        <v>199</v>
      </c>
      <c r="E54" s="15">
        <v>317.52</v>
      </c>
      <c r="F54" s="34" t="s">
        <v>132</v>
      </c>
      <c r="G54" s="17" t="s">
        <v>176</v>
      </c>
    </row>
    <row r="55" spans="1:7">
      <c r="A55" s="14" t="s">
        <v>182</v>
      </c>
      <c r="B55" s="21" t="s">
        <v>145</v>
      </c>
      <c r="C55" s="14" t="s">
        <v>163</v>
      </c>
      <c r="D55" s="14" t="s">
        <v>200</v>
      </c>
      <c r="E55" s="15">
        <v>419.58</v>
      </c>
      <c r="F55" s="34" t="s">
        <v>132</v>
      </c>
      <c r="G55" s="17" t="s">
        <v>176</v>
      </c>
    </row>
    <row r="56" spans="1:7">
      <c r="A56" s="14" t="s">
        <v>184</v>
      </c>
      <c r="B56" s="21" t="s">
        <v>145</v>
      </c>
      <c r="C56" s="14" t="s">
        <v>185</v>
      </c>
      <c r="D56" s="14" t="s">
        <v>201</v>
      </c>
      <c r="E56" s="15">
        <v>997.92</v>
      </c>
      <c r="F56" s="34" t="s">
        <v>132</v>
      </c>
      <c r="G56" s="17" t="s">
        <v>176</v>
      </c>
    </row>
    <row r="57" spans="1:7">
      <c r="A57" s="14" t="s">
        <v>187</v>
      </c>
      <c r="B57" s="21" t="s">
        <v>145</v>
      </c>
      <c r="C57" s="14" t="s">
        <v>188</v>
      </c>
      <c r="D57" s="14" t="s">
        <v>202</v>
      </c>
      <c r="E57" s="15">
        <v>1360.8</v>
      </c>
      <c r="F57" s="34" t="s">
        <v>132</v>
      </c>
      <c r="G57" s="17" t="s">
        <v>176</v>
      </c>
    </row>
    <row r="58" spans="1:7">
      <c r="A58" s="14" t="s">
        <v>190</v>
      </c>
      <c r="B58" s="21" t="s">
        <v>145</v>
      </c>
      <c r="C58" s="14" t="s">
        <v>94</v>
      </c>
      <c r="D58" s="14" t="s">
        <v>203</v>
      </c>
      <c r="E58" s="15">
        <v>2268</v>
      </c>
      <c r="F58" s="34" t="s">
        <v>132</v>
      </c>
      <c r="G58" s="17" t="s">
        <v>176</v>
      </c>
    </row>
    <row r="59" spans="1:7">
      <c r="A59" s="14" t="s">
        <v>192</v>
      </c>
      <c r="B59" s="21" t="s">
        <v>145</v>
      </c>
      <c r="C59" s="14" t="s">
        <v>96</v>
      </c>
      <c r="D59" s="14" t="s">
        <v>204</v>
      </c>
      <c r="E59" s="15">
        <v>4309.2</v>
      </c>
      <c r="F59" s="34" t="s">
        <v>132</v>
      </c>
      <c r="G59" s="17" t="s">
        <v>176</v>
      </c>
    </row>
    <row r="60" spans="1:7">
      <c r="A60" s="14" t="s">
        <v>194</v>
      </c>
      <c r="B60" s="21" t="s">
        <v>145</v>
      </c>
      <c r="C60" s="14" t="s">
        <v>195</v>
      </c>
      <c r="D60" s="14" t="s">
        <v>205</v>
      </c>
      <c r="E60" s="15">
        <v>9639</v>
      </c>
      <c r="F60" s="34" t="s">
        <v>132</v>
      </c>
      <c r="G60" s="17" t="s">
        <v>176</v>
      </c>
    </row>
    <row r="61" spans="1:7" ht="5" customHeight="1">
      <c r="A61" s="7"/>
      <c r="B61" s="7"/>
      <c r="C61" s="7"/>
      <c r="D61" s="7"/>
      <c r="E61" s="20"/>
      <c r="F61" s="20"/>
      <c r="G61" s="4"/>
    </row>
    <row r="62" spans="1:7">
      <c r="A62" s="3" t="s">
        <v>206</v>
      </c>
      <c r="B62" s="7"/>
      <c r="C62" s="7"/>
      <c r="D62" s="7"/>
      <c r="E62" s="4"/>
      <c r="F62" s="4"/>
      <c r="G62" s="4"/>
    </row>
    <row r="63" spans="1:7">
      <c r="A63" s="14" t="s">
        <v>207</v>
      </c>
      <c r="B63" s="21" t="s">
        <v>145</v>
      </c>
      <c r="C63" s="14" t="s">
        <v>152</v>
      </c>
      <c r="D63" s="14" t="s">
        <v>208</v>
      </c>
      <c r="E63" s="15">
        <v>6.8</v>
      </c>
      <c r="F63" s="16" t="s">
        <v>113</v>
      </c>
      <c r="G63" s="17" t="s">
        <v>209</v>
      </c>
    </row>
    <row r="64" spans="1:7">
      <c r="A64" s="14" t="s">
        <v>210</v>
      </c>
      <c r="B64" s="21" t="s">
        <v>145</v>
      </c>
      <c r="C64" s="14" t="s">
        <v>115</v>
      </c>
      <c r="D64" s="14" t="s">
        <v>211</v>
      </c>
      <c r="E64" s="15">
        <v>9.07</v>
      </c>
      <c r="F64" s="16" t="s">
        <v>113</v>
      </c>
      <c r="G64" s="17" t="s">
        <v>209</v>
      </c>
    </row>
    <row r="65" spans="1:7">
      <c r="A65" s="14" t="s">
        <v>212</v>
      </c>
      <c r="B65" s="21" t="s">
        <v>145</v>
      </c>
      <c r="C65" s="14" t="s">
        <v>136</v>
      </c>
      <c r="D65" s="14" t="s">
        <v>213</v>
      </c>
      <c r="E65" s="15">
        <v>11.34</v>
      </c>
      <c r="F65" s="16" t="s">
        <v>113</v>
      </c>
      <c r="G65" s="17" t="s">
        <v>209</v>
      </c>
    </row>
    <row r="66" spans="1:7">
      <c r="A66" s="14" t="s">
        <v>214</v>
      </c>
      <c r="B66" s="21" t="s">
        <v>145</v>
      </c>
      <c r="C66" s="14" t="s">
        <v>117</v>
      </c>
      <c r="D66" s="14" t="s">
        <v>215</v>
      </c>
      <c r="E66" s="15">
        <v>20.41</v>
      </c>
      <c r="F66" s="16" t="s">
        <v>113</v>
      </c>
      <c r="G66" s="17" t="s">
        <v>209</v>
      </c>
    </row>
    <row r="67" spans="1:7">
      <c r="A67" s="14" t="s">
        <v>207</v>
      </c>
      <c r="B67" s="21" t="s">
        <v>145</v>
      </c>
      <c r="C67" s="14" t="s">
        <v>152</v>
      </c>
      <c r="D67" s="14" t="s">
        <v>216</v>
      </c>
      <c r="E67" s="15">
        <v>6.8</v>
      </c>
      <c r="F67" s="34" t="s">
        <v>132</v>
      </c>
      <c r="G67" s="17" t="s">
        <v>209</v>
      </c>
    </row>
    <row r="68" spans="1:7">
      <c r="A68" s="14" t="s">
        <v>210</v>
      </c>
      <c r="B68" s="21" t="s">
        <v>145</v>
      </c>
      <c r="C68" s="14" t="s">
        <v>115</v>
      </c>
      <c r="D68" s="14" t="s">
        <v>217</v>
      </c>
      <c r="E68" s="15">
        <v>9.07</v>
      </c>
      <c r="F68" s="34" t="s">
        <v>132</v>
      </c>
      <c r="G68" s="17" t="s">
        <v>209</v>
      </c>
    </row>
    <row r="69" spans="1:7">
      <c r="A69" s="14" t="s">
        <v>212</v>
      </c>
      <c r="B69" s="21" t="s">
        <v>145</v>
      </c>
      <c r="C69" s="14" t="s">
        <v>136</v>
      </c>
      <c r="D69" s="14" t="s">
        <v>218</v>
      </c>
      <c r="E69" s="15">
        <v>11.34</v>
      </c>
      <c r="F69" s="34" t="s">
        <v>132</v>
      </c>
      <c r="G69" s="17" t="s">
        <v>209</v>
      </c>
    </row>
    <row r="70" spans="1:7">
      <c r="A70" s="14" t="s">
        <v>214</v>
      </c>
      <c r="B70" s="21" t="s">
        <v>145</v>
      </c>
      <c r="C70" s="14" t="s">
        <v>117</v>
      </c>
      <c r="D70" s="14" t="s">
        <v>219</v>
      </c>
      <c r="E70" s="15">
        <v>20.41</v>
      </c>
      <c r="F70" s="34" t="s">
        <v>132</v>
      </c>
      <c r="G70" s="17" t="s">
        <v>209</v>
      </c>
    </row>
    <row r="71" spans="1:7" ht="5" customHeight="1">
      <c r="A71" s="7"/>
      <c r="B71" s="7"/>
      <c r="C71" s="7"/>
      <c r="D71" s="7"/>
      <c r="E71" s="20"/>
      <c r="F71" s="4"/>
      <c r="G71" s="4"/>
    </row>
    <row r="72" spans="1:7">
      <c r="A72" s="3" t="s">
        <v>220</v>
      </c>
      <c r="B72" s="7"/>
      <c r="C72" s="7"/>
      <c r="D72" s="7"/>
      <c r="E72" s="20"/>
      <c r="F72" s="4"/>
      <c r="G72" s="4"/>
    </row>
    <row r="73" spans="1:7">
      <c r="A73" s="14" t="s">
        <v>221</v>
      </c>
      <c r="B73" s="14" t="s">
        <v>222</v>
      </c>
      <c r="C73" s="21" t="s">
        <v>145</v>
      </c>
      <c r="D73" s="14" t="s">
        <v>223</v>
      </c>
      <c r="E73" s="15">
        <v>3.4</v>
      </c>
      <c r="F73" s="16" t="s">
        <v>113</v>
      </c>
      <c r="G73" s="17" t="s">
        <v>224</v>
      </c>
    </row>
    <row r="74" spans="1:7">
      <c r="A74" s="14" t="s">
        <v>225</v>
      </c>
      <c r="B74" s="14" t="s">
        <v>226</v>
      </c>
      <c r="C74" s="21" t="s">
        <v>145</v>
      </c>
      <c r="D74" s="14" t="s">
        <v>227</v>
      </c>
      <c r="E74" s="15">
        <v>5.67</v>
      </c>
      <c r="F74" s="16" t="s">
        <v>113</v>
      </c>
      <c r="G74" s="17" t="s">
        <v>224</v>
      </c>
    </row>
    <row r="75" spans="1:7" ht="5" customHeight="1">
      <c r="A75" s="7"/>
      <c r="B75" s="7"/>
      <c r="C75" s="7"/>
      <c r="D75" s="7"/>
      <c r="E75" s="20"/>
      <c r="F75" s="4"/>
      <c r="G75" s="4"/>
    </row>
    <row r="76" spans="1:7">
      <c r="A76" s="3" t="s">
        <v>228</v>
      </c>
      <c r="B76" s="7"/>
      <c r="C76" s="7"/>
      <c r="D76" s="7"/>
      <c r="E76" s="20"/>
      <c r="F76" s="4"/>
      <c r="G76" s="4"/>
    </row>
    <row r="77" spans="1:7">
      <c r="A77" s="14" t="s">
        <v>229</v>
      </c>
      <c r="B77" s="14" t="s">
        <v>222</v>
      </c>
      <c r="C77" s="21" t="s">
        <v>145</v>
      </c>
      <c r="D77" s="14" t="s">
        <v>230</v>
      </c>
      <c r="E77" s="15">
        <v>5.67</v>
      </c>
      <c r="F77" s="16" t="s">
        <v>113</v>
      </c>
      <c r="G77" s="17" t="s">
        <v>231</v>
      </c>
    </row>
    <row r="78" spans="1:7">
      <c r="A78" s="14" t="s">
        <v>232</v>
      </c>
      <c r="B78" s="14" t="s">
        <v>233</v>
      </c>
      <c r="C78" s="21" t="s">
        <v>145</v>
      </c>
      <c r="D78" s="14" t="s">
        <v>234</v>
      </c>
      <c r="E78" s="15">
        <v>11.34</v>
      </c>
      <c r="F78" s="16" t="s">
        <v>113</v>
      </c>
      <c r="G78" s="17" t="s">
        <v>231</v>
      </c>
    </row>
    <row r="79" spans="1:7">
      <c r="A79" s="14" t="s">
        <v>235</v>
      </c>
      <c r="B79" s="14" t="s">
        <v>236</v>
      </c>
      <c r="C79" s="21" t="s">
        <v>145</v>
      </c>
      <c r="D79" s="14" t="s">
        <v>237</v>
      </c>
      <c r="E79" s="15">
        <v>17.010000000000002</v>
      </c>
      <c r="F79" s="16" t="s">
        <v>113</v>
      </c>
      <c r="G79" s="17" t="s">
        <v>231</v>
      </c>
    </row>
    <row r="80" spans="1:7">
      <c r="A80" s="14" t="s">
        <v>238</v>
      </c>
      <c r="B80" s="14" t="s">
        <v>222</v>
      </c>
      <c r="C80" s="21" t="s">
        <v>145</v>
      </c>
      <c r="D80" s="14" t="s">
        <v>239</v>
      </c>
      <c r="E80" s="15">
        <v>27.22</v>
      </c>
      <c r="F80" s="16" t="s">
        <v>113</v>
      </c>
      <c r="G80" s="17" t="s">
        <v>231</v>
      </c>
    </row>
    <row r="81" spans="1:7">
      <c r="A81" s="14" t="s">
        <v>240</v>
      </c>
      <c r="B81" s="14" t="s">
        <v>233</v>
      </c>
      <c r="C81" s="21" t="s">
        <v>145</v>
      </c>
      <c r="D81" s="14" t="s">
        <v>241</v>
      </c>
      <c r="E81" s="15">
        <v>90.72</v>
      </c>
      <c r="F81" s="16" t="s">
        <v>113</v>
      </c>
      <c r="G81" s="17" t="s">
        <v>231</v>
      </c>
    </row>
    <row r="82" spans="1:7">
      <c r="A82" s="14" t="s">
        <v>242</v>
      </c>
      <c r="B82" s="14" t="s">
        <v>236</v>
      </c>
      <c r="C82" s="21" t="s">
        <v>145</v>
      </c>
      <c r="D82" s="14" t="s">
        <v>243</v>
      </c>
      <c r="E82" s="15">
        <v>170.1</v>
      </c>
      <c r="F82" s="16" t="s">
        <v>113</v>
      </c>
      <c r="G82" s="17" t="s">
        <v>231</v>
      </c>
    </row>
    <row r="83" spans="1:7">
      <c r="A83" s="14" t="s">
        <v>244</v>
      </c>
      <c r="B83" s="14" t="s">
        <v>244</v>
      </c>
      <c r="C83" s="21" t="s">
        <v>145</v>
      </c>
      <c r="D83" s="14" t="s">
        <v>245</v>
      </c>
      <c r="E83" s="15">
        <v>170.1</v>
      </c>
      <c r="F83" s="16" t="s">
        <v>113</v>
      </c>
      <c r="G83" s="17" t="s">
        <v>231</v>
      </c>
    </row>
    <row r="84" spans="1:7">
      <c r="A84" s="14" t="s">
        <v>246</v>
      </c>
      <c r="B84" s="14" t="s">
        <v>246</v>
      </c>
      <c r="C84" s="21" t="s">
        <v>145</v>
      </c>
      <c r="D84" s="14" t="s">
        <v>247</v>
      </c>
      <c r="E84" s="15">
        <v>4.88</v>
      </c>
      <c r="F84" s="16" t="s">
        <v>113</v>
      </c>
      <c r="G84" s="17" t="s">
        <v>231</v>
      </c>
    </row>
    <row r="85" spans="1:7">
      <c r="A85" s="14" t="s">
        <v>248</v>
      </c>
      <c r="B85" s="14" t="s">
        <v>248</v>
      </c>
      <c r="C85" s="21" t="s">
        <v>145</v>
      </c>
      <c r="D85" s="14" t="s">
        <v>249</v>
      </c>
      <c r="E85" s="15">
        <v>12.2</v>
      </c>
      <c r="F85" s="16" t="s">
        <v>113</v>
      </c>
      <c r="G85" s="17" t="s">
        <v>231</v>
      </c>
    </row>
    <row r="86" spans="1:7">
      <c r="A86" s="14" t="s">
        <v>250</v>
      </c>
      <c r="B86" s="14" t="s">
        <v>250</v>
      </c>
      <c r="C86" s="21" t="s">
        <v>145</v>
      </c>
      <c r="D86" s="14" t="s">
        <v>251</v>
      </c>
      <c r="E86" s="15">
        <v>48.76</v>
      </c>
      <c r="F86" s="16" t="s">
        <v>113</v>
      </c>
      <c r="G86" s="17" t="s">
        <v>231</v>
      </c>
    </row>
    <row r="87" spans="1:7">
      <c r="A87" s="14" t="s">
        <v>229</v>
      </c>
      <c r="B87" s="14" t="s">
        <v>222</v>
      </c>
      <c r="C87" s="21" t="s">
        <v>145</v>
      </c>
      <c r="D87" s="14" t="s">
        <v>252</v>
      </c>
      <c r="E87" s="15">
        <v>4.54</v>
      </c>
      <c r="F87" s="34" t="s">
        <v>132</v>
      </c>
      <c r="G87" s="17" t="s">
        <v>231</v>
      </c>
    </row>
    <row r="88" spans="1:7">
      <c r="A88" s="14" t="s">
        <v>232</v>
      </c>
      <c r="B88" s="14" t="s">
        <v>233</v>
      </c>
      <c r="C88" s="21" t="s">
        <v>145</v>
      </c>
      <c r="D88" s="14" t="s">
        <v>253</v>
      </c>
      <c r="E88" s="15">
        <v>11.34</v>
      </c>
      <c r="F88" s="34" t="s">
        <v>132</v>
      </c>
      <c r="G88" s="17" t="s">
        <v>231</v>
      </c>
    </row>
    <row r="89" spans="1:7">
      <c r="A89" s="14" t="s">
        <v>238</v>
      </c>
      <c r="B89" s="14" t="s">
        <v>222</v>
      </c>
      <c r="C89" s="21" t="s">
        <v>145</v>
      </c>
      <c r="D89" s="14" t="s">
        <v>254</v>
      </c>
      <c r="E89" s="15">
        <v>27.22</v>
      </c>
      <c r="F89" s="34" t="s">
        <v>132</v>
      </c>
      <c r="G89" s="17" t="s">
        <v>231</v>
      </c>
    </row>
    <row r="90" spans="1:7">
      <c r="A90" s="14" t="s">
        <v>240</v>
      </c>
      <c r="B90" s="14" t="s">
        <v>233</v>
      </c>
      <c r="C90" s="21" t="s">
        <v>145</v>
      </c>
      <c r="D90" s="14" t="s">
        <v>255</v>
      </c>
      <c r="E90" s="15">
        <v>90.72</v>
      </c>
      <c r="F90" s="34" t="s">
        <v>132</v>
      </c>
      <c r="G90" s="17" t="s">
        <v>231</v>
      </c>
    </row>
    <row r="91" spans="1:7">
      <c r="A91" s="14" t="s">
        <v>242</v>
      </c>
      <c r="B91" s="14" t="s">
        <v>236</v>
      </c>
      <c r="C91" s="21" t="s">
        <v>145</v>
      </c>
      <c r="D91" s="14" t="s">
        <v>256</v>
      </c>
      <c r="E91" s="15">
        <v>170.1</v>
      </c>
      <c r="F91" s="34" t="s">
        <v>132</v>
      </c>
      <c r="G91" s="17" t="s">
        <v>231</v>
      </c>
    </row>
    <row r="92" spans="1:7">
      <c r="A92" s="14" t="s">
        <v>244</v>
      </c>
      <c r="B92" s="14" t="s">
        <v>244</v>
      </c>
      <c r="C92" s="21" t="s">
        <v>145</v>
      </c>
      <c r="D92" s="14" t="s">
        <v>257</v>
      </c>
      <c r="E92" s="15">
        <v>4.54</v>
      </c>
      <c r="F92" s="34" t="s">
        <v>132</v>
      </c>
      <c r="G92" s="17" t="s">
        <v>231</v>
      </c>
    </row>
    <row r="93" spans="1:7" ht="5" customHeight="1">
      <c r="A93" s="7"/>
      <c r="B93" s="7"/>
      <c r="C93" s="7"/>
      <c r="D93" s="7"/>
      <c r="E93" s="20"/>
      <c r="F93" s="4"/>
      <c r="G93" s="4"/>
    </row>
    <row r="94" spans="1:7">
      <c r="A94" s="3" t="s">
        <v>258</v>
      </c>
      <c r="B94" s="7"/>
      <c r="C94" s="7"/>
      <c r="D94" s="7"/>
      <c r="E94" s="20"/>
      <c r="F94" s="4"/>
      <c r="G94" s="4"/>
    </row>
    <row r="95" spans="1:7">
      <c r="A95" s="14" t="s">
        <v>259</v>
      </c>
      <c r="B95" s="14" t="s">
        <v>222</v>
      </c>
      <c r="C95" s="21" t="s">
        <v>145</v>
      </c>
      <c r="D95" s="14" t="s">
        <v>260</v>
      </c>
      <c r="E95" s="15">
        <v>60.96</v>
      </c>
      <c r="F95" s="34" t="s">
        <v>113</v>
      </c>
      <c r="G95" s="17" t="s">
        <v>258</v>
      </c>
    </row>
    <row r="96" spans="1:7">
      <c r="A96" s="14" t="s">
        <v>261</v>
      </c>
      <c r="B96" s="14" t="s">
        <v>262</v>
      </c>
      <c r="C96" s="21" t="s">
        <v>145</v>
      </c>
      <c r="D96" s="14" t="s">
        <v>263</v>
      </c>
      <c r="E96" s="15">
        <v>146.29</v>
      </c>
      <c r="F96" s="34" t="s">
        <v>113</v>
      </c>
      <c r="G96" s="17" t="s">
        <v>258</v>
      </c>
    </row>
    <row r="97" spans="1:7">
      <c r="A97" s="14" t="s">
        <v>264</v>
      </c>
      <c r="B97" s="14" t="s">
        <v>233</v>
      </c>
      <c r="C97" s="21" t="s">
        <v>145</v>
      </c>
      <c r="D97" s="14" t="s">
        <v>265</v>
      </c>
      <c r="E97" s="15">
        <v>280.39</v>
      </c>
      <c r="F97" s="34" t="s">
        <v>113</v>
      </c>
      <c r="G97" s="17" t="s">
        <v>258</v>
      </c>
    </row>
    <row r="98" spans="1:7">
      <c r="A98" s="14" t="s">
        <v>266</v>
      </c>
      <c r="B98" s="21" t="s">
        <v>145</v>
      </c>
      <c r="C98" s="14" t="s">
        <v>267</v>
      </c>
      <c r="D98" s="14" t="s">
        <v>268</v>
      </c>
      <c r="E98" s="15">
        <v>73.14</v>
      </c>
      <c r="F98" s="34" t="s">
        <v>113</v>
      </c>
      <c r="G98" s="17" t="s">
        <v>258</v>
      </c>
    </row>
    <row r="99" spans="1:7">
      <c r="A99" s="14" t="s">
        <v>269</v>
      </c>
      <c r="B99" s="21" t="s">
        <v>145</v>
      </c>
      <c r="C99" s="14" t="s">
        <v>124</v>
      </c>
      <c r="D99" s="14" t="s">
        <v>270</v>
      </c>
      <c r="E99" s="15">
        <v>134.11000000000001</v>
      </c>
      <c r="F99" s="34" t="s">
        <v>113</v>
      </c>
      <c r="G99" s="17" t="s">
        <v>258</v>
      </c>
    </row>
    <row r="100" spans="1:7">
      <c r="A100" s="14" t="s">
        <v>271</v>
      </c>
      <c r="B100" s="21" t="s">
        <v>145</v>
      </c>
      <c r="C100" s="14" t="s">
        <v>149</v>
      </c>
      <c r="D100" s="14" t="s">
        <v>272</v>
      </c>
      <c r="E100" s="15">
        <v>243.81</v>
      </c>
      <c r="F100" s="34" t="s">
        <v>113</v>
      </c>
      <c r="G100" s="17" t="s">
        <v>258</v>
      </c>
    </row>
    <row r="101" spans="1:7">
      <c r="A101" s="14" t="s">
        <v>266</v>
      </c>
      <c r="B101" s="21" t="s">
        <v>145</v>
      </c>
      <c r="C101" s="14" t="s">
        <v>267</v>
      </c>
      <c r="D101" s="14" t="s">
        <v>273</v>
      </c>
      <c r="E101" s="15">
        <v>68.040000000000006</v>
      </c>
      <c r="F101" s="34" t="s">
        <v>132</v>
      </c>
      <c r="G101" s="17" t="s">
        <v>258</v>
      </c>
    </row>
    <row r="102" spans="1:7">
      <c r="A102" s="14" t="s">
        <v>269</v>
      </c>
      <c r="B102" s="21" t="s">
        <v>145</v>
      </c>
      <c r="C102" s="14" t="s">
        <v>124</v>
      </c>
      <c r="D102" s="14" t="s">
        <v>274</v>
      </c>
      <c r="E102" s="15">
        <v>113.4</v>
      </c>
      <c r="F102" s="34" t="s">
        <v>132</v>
      </c>
      <c r="G102" s="17" t="s">
        <v>258</v>
      </c>
    </row>
    <row r="103" spans="1:7">
      <c r="A103" s="14" t="s">
        <v>271</v>
      </c>
      <c r="B103" s="21" t="s">
        <v>145</v>
      </c>
      <c r="C103" s="14" t="s">
        <v>149</v>
      </c>
      <c r="D103" s="14" t="s">
        <v>275</v>
      </c>
      <c r="E103" s="15">
        <v>204.12</v>
      </c>
      <c r="F103" s="34" t="s">
        <v>132</v>
      </c>
      <c r="G103" s="17" t="s">
        <v>258</v>
      </c>
    </row>
    <row r="104" spans="1:7">
      <c r="A104" s="12"/>
      <c r="B104" s="12"/>
      <c r="C104" s="12"/>
      <c r="D104" s="12"/>
      <c r="E104" s="12"/>
      <c r="F104" s="12"/>
      <c r="G104" s="12"/>
    </row>
    <row r="105" spans="1:7">
      <c r="A105" s="13" t="s">
        <v>276</v>
      </c>
      <c r="B105" s="11"/>
      <c r="C105" s="11"/>
      <c r="D105" s="11"/>
      <c r="E105" s="188" t="s">
        <v>113</v>
      </c>
      <c r="F105" s="188" t="s">
        <v>132</v>
      </c>
      <c r="G105" s="12"/>
    </row>
    <row r="106" spans="1:7" ht="5" customHeight="1">
      <c r="A106" s="11"/>
      <c r="B106" s="11"/>
      <c r="C106" s="11"/>
      <c r="D106" s="11"/>
      <c r="E106" s="189"/>
      <c r="F106" s="189"/>
      <c r="G106" s="12"/>
    </row>
    <row r="107" spans="1:7">
      <c r="A107" s="190" t="s">
        <v>277</v>
      </c>
      <c r="B107" s="191"/>
      <c r="C107" s="191"/>
      <c r="D107" s="192"/>
      <c r="E107" s="23" t="s">
        <v>278</v>
      </c>
      <c r="F107" s="23" t="s">
        <v>279</v>
      </c>
      <c r="G107" s="12"/>
    </row>
    <row r="108" spans="1:7">
      <c r="A108" s="190" t="s">
        <v>280</v>
      </c>
      <c r="B108" s="191"/>
      <c r="C108" s="191"/>
      <c r="D108" s="192"/>
      <c r="E108" s="23" t="s">
        <v>278</v>
      </c>
      <c r="F108" s="23" t="s">
        <v>279</v>
      </c>
      <c r="G108" s="12"/>
    </row>
    <row r="109" spans="1:7">
      <c r="A109" s="190" t="s">
        <v>281</v>
      </c>
      <c r="B109" s="191"/>
      <c r="C109" s="191"/>
      <c r="D109" s="192"/>
      <c r="E109" s="23" t="s">
        <v>278</v>
      </c>
      <c r="F109" s="23" t="s">
        <v>279</v>
      </c>
      <c r="G109" s="12"/>
    </row>
    <row r="110" spans="1:7">
      <c r="A110" s="190" t="s">
        <v>282</v>
      </c>
      <c r="B110" s="191"/>
      <c r="C110" s="191"/>
      <c r="D110" s="192"/>
      <c r="E110" s="23" t="s">
        <v>278</v>
      </c>
      <c r="F110" s="23" t="s">
        <v>279</v>
      </c>
      <c r="G110" s="12"/>
    </row>
    <row r="111" spans="1:7">
      <c r="A111" s="179" t="s">
        <v>283</v>
      </c>
      <c r="B111" s="180"/>
      <c r="C111" s="180"/>
      <c r="D111" s="181"/>
      <c r="E111" s="24" t="s">
        <v>278</v>
      </c>
      <c r="F111" s="24" t="s">
        <v>279</v>
      </c>
      <c r="G111" s="36"/>
    </row>
    <row r="112" spans="1:7">
      <c r="A112" s="179" t="s">
        <v>284</v>
      </c>
      <c r="B112" s="180"/>
      <c r="C112" s="180"/>
      <c r="D112" s="181"/>
      <c r="E112" s="24" t="s">
        <v>278</v>
      </c>
      <c r="F112" s="24" t="s">
        <v>285</v>
      </c>
      <c r="G112" s="36"/>
    </row>
    <row r="113" spans="1:7">
      <c r="A113" s="179" t="s">
        <v>286</v>
      </c>
      <c r="B113" s="180"/>
      <c r="C113" s="180"/>
      <c r="D113" s="181"/>
      <c r="E113" s="24" t="s">
        <v>278</v>
      </c>
      <c r="F113" s="24" t="s">
        <v>285</v>
      </c>
      <c r="G113" s="36"/>
    </row>
    <row r="114" spans="1:7">
      <c r="A114" s="179" t="s">
        <v>287</v>
      </c>
      <c r="B114" s="180"/>
      <c r="C114" s="180"/>
      <c r="D114" s="181"/>
      <c r="E114" s="24" t="s">
        <v>278</v>
      </c>
      <c r="F114" s="24" t="s">
        <v>279</v>
      </c>
      <c r="G114" s="36"/>
    </row>
    <row r="115" spans="1:7">
      <c r="A115" s="179" t="s">
        <v>288</v>
      </c>
      <c r="B115" s="180"/>
      <c r="C115" s="180"/>
      <c r="D115" s="181"/>
      <c r="E115" s="24" t="s">
        <v>278</v>
      </c>
      <c r="F115" s="24" t="s">
        <v>279</v>
      </c>
      <c r="G115" s="36"/>
    </row>
    <row r="116" spans="1:7">
      <c r="A116" s="184" t="s">
        <v>289</v>
      </c>
      <c r="B116" s="184"/>
      <c r="C116" s="184"/>
      <c r="D116" s="184"/>
      <c r="E116" s="24" t="s">
        <v>278</v>
      </c>
      <c r="F116" s="24" t="s">
        <v>290</v>
      </c>
      <c r="G116" s="36"/>
    </row>
    <row r="117" spans="1:7">
      <c r="A117" s="179" t="s">
        <v>291</v>
      </c>
      <c r="B117" s="180"/>
      <c r="C117" s="180"/>
      <c r="D117" s="181"/>
      <c r="E117" s="24" t="s">
        <v>292</v>
      </c>
      <c r="F117" s="24" t="s">
        <v>293</v>
      </c>
      <c r="G117" s="36"/>
    </row>
    <row r="118" spans="1:7">
      <c r="A118" s="185" t="s">
        <v>294</v>
      </c>
      <c r="B118" s="186"/>
      <c r="C118" s="186"/>
      <c r="D118" s="187"/>
      <c r="E118" s="24" t="s">
        <v>278</v>
      </c>
      <c r="F118" s="24" t="s">
        <v>295</v>
      </c>
      <c r="G118" s="36"/>
    </row>
    <row r="119" spans="1:7">
      <c r="A119" s="185" t="s">
        <v>296</v>
      </c>
      <c r="B119" s="186"/>
      <c r="C119" s="186"/>
      <c r="D119" s="187"/>
      <c r="E119" s="24" t="s">
        <v>278</v>
      </c>
      <c r="F119" s="24" t="s">
        <v>279</v>
      </c>
      <c r="G119" s="36"/>
    </row>
    <row r="120" spans="1:7">
      <c r="A120" s="179" t="s">
        <v>297</v>
      </c>
      <c r="B120" s="180"/>
      <c r="C120" s="180"/>
      <c r="D120" s="181"/>
      <c r="E120" s="24" t="s">
        <v>278</v>
      </c>
      <c r="F120" s="24" t="s">
        <v>279</v>
      </c>
      <c r="G120" s="36"/>
    </row>
    <row r="121" spans="1:7">
      <c r="A121" s="179" t="s">
        <v>298</v>
      </c>
      <c r="B121" s="180"/>
      <c r="C121" s="180"/>
      <c r="D121" s="181"/>
      <c r="E121" s="24" t="s">
        <v>278</v>
      </c>
      <c r="F121" s="24" t="s">
        <v>279</v>
      </c>
      <c r="G121" s="36"/>
    </row>
    <row r="122" spans="1:7">
      <c r="A122" s="179" t="s">
        <v>299</v>
      </c>
      <c r="B122" s="180"/>
      <c r="C122" s="180"/>
      <c r="D122" s="181"/>
      <c r="E122" s="24" t="s">
        <v>278</v>
      </c>
      <c r="F122" s="24" t="s">
        <v>279</v>
      </c>
      <c r="G122" s="36"/>
    </row>
    <row r="123" spans="1:7">
      <c r="A123" s="184" t="s">
        <v>300</v>
      </c>
      <c r="B123" s="184"/>
      <c r="C123" s="184"/>
      <c r="D123" s="184"/>
      <c r="E123" s="24" t="s">
        <v>290</v>
      </c>
      <c r="F123" s="24" t="s">
        <v>301</v>
      </c>
      <c r="G123" s="36"/>
    </row>
    <row r="124" spans="1:7">
      <c r="A124" s="184" t="s">
        <v>302</v>
      </c>
      <c r="B124" s="184"/>
      <c r="C124" s="184"/>
      <c r="D124" s="184"/>
      <c r="E124" s="24" t="s">
        <v>290</v>
      </c>
      <c r="F124" s="24" t="s">
        <v>290</v>
      </c>
      <c r="G124" s="36"/>
    </row>
    <row r="125" spans="1:7">
      <c r="A125" s="184" t="s">
        <v>303</v>
      </c>
      <c r="B125" s="184"/>
      <c r="C125" s="184"/>
      <c r="D125" s="184"/>
      <c r="E125" s="24" t="s">
        <v>293</v>
      </c>
      <c r="F125" s="24" t="s">
        <v>293</v>
      </c>
      <c r="G125" s="36"/>
    </row>
    <row r="126" spans="1:7">
      <c r="A126" s="184" t="s">
        <v>304</v>
      </c>
      <c r="B126" s="184"/>
      <c r="C126" s="184"/>
      <c r="D126" s="184"/>
      <c r="E126" s="24" t="s">
        <v>305</v>
      </c>
      <c r="F126" s="24" t="s">
        <v>306</v>
      </c>
      <c r="G126" s="36"/>
    </row>
    <row r="127" spans="1:7">
      <c r="A127" s="184" t="s">
        <v>307</v>
      </c>
      <c r="B127" s="184"/>
      <c r="C127" s="184"/>
      <c r="D127" s="184"/>
      <c r="E127" s="24" t="s">
        <v>305</v>
      </c>
      <c r="F127" s="24" t="s">
        <v>285</v>
      </c>
      <c r="G127" s="36"/>
    </row>
    <row r="128" spans="1:7">
      <c r="A128" s="184" t="s">
        <v>308</v>
      </c>
      <c r="B128" s="184"/>
      <c r="C128" s="184"/>
      <c r="D128" s="184"/>
      <c r="E128" s="24" t="s">
        <v>305</v>
      </c>
      <c r="F128" s="24" t="s">
        <v>309</v>
      </c>
      <c r="G128" s="36"/>
    </row>
    <row r="129" spans="1:7">
      <c r="A129" s="184" t="s">
        <v>310</v>
      </c>
      <c r="B129" s="184"/>
      <c r="C129" s="184"/>
      <c r="D129" s="184"/>
      <c r="E129" s="24" t="s">
        <v>305</v>
      </c>
      <c r="F129" s="24" t="s">
        <v>279</v>
      </c>
      <c r="G129" s="36"/>
    </row>
    <row r="130" spans="1:7">
      <c r="A130" s="184" t="s">
        <v>311</v>
      </c>
      <c r="B130" s="184"/>
      <c r="C130" s="184"/>
      <c r="D130" s="184"/>
      <c r="E130" s="24" t="s">
        <v>305</v>
      </c>
      <c r="F130" s="24" t="s">
        <v>279</v>
      </c>
      <c r="G130" s="36"/>
    </row>
    <row r="131" spans="1:7">
      <c r="A131" s="184" t="s">
        <v>312</v>
      </c>
      <c r="B131" s="184"/>
      <c r="C131" s="184"/>
      <c r="D131" s="184"/>
      <c r="E131" s="24" t="s">
        <v>305</v>
      </c>
      <c r="F131" s="24" t="s">
        <v>279</v>
      </c>
      <c r="G131" s="36"/>
    </row>
    <row r="132" spans="1:7">
      <c r="A132" s="179" t="s">
        <v>313</v>
      </c>
      <c r="B132" s="180"/>
      <c r="C132" s="180"/>
      <c r="D132" s="181"/>
      <c r="E132" s="24" t="s">
        <v>295</v>
      </c>
      <c r="F132" s="24" t="s">
        <v>295</v>
      </c>
      <c r="G132" s="36"/>
    </row>
    <row r="133" spans="1:7">
      <c r="A133" s="184" t="s">
        <v>314</v>
      </c>
      <c r="B133" s="184"/>
      <c r="C133" s="184"/>
      <c r="D133" s="184"/>
      <c r="E133" s="24" t="s">
        <v>278</v>
      </c>
      <c r="F133" s="24" t="s">
        <v>279</v>
      </c>
      <c r="G133" s="36"/>
    </row>
    <row r="134" spans="1:7">
      <c r="A134" s="184" t="s">
        <v>315</v>
      </c>
      <c r="B134" s="184"/>
      <c r="C134" s="184"/>
      <c r="D134" s="184"/>
      <c r="E134" s="24" t="s">
        <v>278</v>
      </c>
      <c r="F134" s="24" t="s">
        <v>279</v>
      </c>
      <c r="G134" s="36"/>
    </row>
    <row r="135" spans="1:7">
      <c r="A135" s="179" t="s">
        <v>316</v>
      </c>
      <c r="B135" s="180"/>
      <c r="C135" s="180"/>
      <c r="D135" s="181"/>
      <c r="E135" s="24" t="s">
        <v>317</v>
      </c>
      <c r="F135" s="24" t="s">
        <v>318</v>
      </c>
      <c r="G135" s="36"/>
    </row>
    <row r="136" spans="1:7">
      <c r="A136" s="179" t="s">
        <v>319</v>
      </c>
      <c r="B136" s="180"/>
      <c r="C136" s="180"/>
      <c r="D136" s="181"/>
      <c r="E136" s="24" t="s">
        <v>317</v>
      </c>
      <c r="F136" s="24" t="s">
        <v>318</v>
      </c>
      <c r="G136" s="36"/>
    </row>
    <row r="137" spans="1:7">
      <c r="A137" s="25"/>
      <c r="B137" s="25"/>
      <c r="C137" s="25"/>
      <c r="D137" s="25"/>
      <c r="E137" s="25"/>
      <c r="F137" s="25"/>
      <c r="G137" s="12"/>
    </row>
    <row r="138" spans="1:7">
      <c r="A138" s="26" t="s">
        <v>320</v>
      </c>
      <c r="B138" s="27"/>
      <c r="C138" s="27"/>
      <c r="D138" s="11"/>
      <c r="E138" s="11"/>
      <c r="F138" s="11"/>
      <c r="G138" s="12"/>
    </row>
    <row r="139" spans="1:7">
      <c r="A139" s="27" t="s">
        <v>321</v>
      </c>
      <c r="B139" s="27"/>
      <c r="C139" s="27"/>
      <c r="D139" s="12"/>
      <c r="E139" s="12"/>
      <c r="F139" s="12"/>
      <c r="G139" s="12"/>
    </row>
    <row r="140" spans="1:7">
      <c r="A140" s="11" t="s">
        <v>322</v>
      </c>
      <c r="B140" s="11"/>
      <c r="C140" s="11"/>
      <c r="D140" s="12"/>
      <c r="E140" s="12"/>
      <c r="F140" s="12"/>
      <c r="G140" s="12"/>
    </row>
    <row r="141" spans="1:7">
      <c r="A141" s="11"/>
      <c r="B141" s="11"/>
      <c r="C141" s="11"/>
      <c r="D141" s="12"/>
      <c r="E141" s="12"/>
      <c r="F141" s="12"/>
      <c r="G141" s="12"/>
    </row>
    <row r="142" spans="1:7">
      <c r="A142" s="182" t="s">
        <v>323</v>
      </c>
      <c r="B142" s="182"/>
      <c r="C142" s="23" t="s">
        <v>324</v>
      </c>
      <c r="D142" s="12"/>
      <c r="E142" s="12"/>
      <c r="F142" s="12"/>
      <c r="G142" s="12"/>
    </row>
    <row r="143" spans="1:7">
      <c r="A143" s="182" t="s">
        <v>325</v>
      </c>
      <c r="B143" s="182"/>
      <c r="C143" s="23" t="s">
        <v>326</v>
      </c>
      <c r="D143" s="12"/>
      <c r="E143" s="12"/>
      <c r="F143" s="12"/>
      <c r="G143" s="12"/>
    </row>
    <row r="144" spans="1:7">
      <c r="A144" s="182" t="s">
        <v>327</v>
      </c>
      <c r="B144" s="182"/>
      <c r="C144" s="23" t="s">
        <v>285</v>
      </c>
      <c r="D144" s="12"/>
      <c r="E144" s="12"/>
      <c r="F144" s="12"/>
      <c r="G144" s="12"/>
    </row>
    <row r="145" spans="1:7">
      <c r="A145" s="11"/>
      <c r="B145" s="11"/>
      <c r="C145" s="11"/>
      <c r="D145" s="12"/>
      <c r="E145" s="12"/>
      <c r="F145" s="12"/>
      <c r="G145" s="12"/>
    </row>
    <row r="146" spans="1:7">
      <c r="A146" s="13" t="s">
        <v>328</v>
      </c>
      <c r="B146" s="11"/>
      <c r="C146" s="11"/>
      <c r="D146" s="12"/>
      <c r="E146" s="12"/>
      <c r="F146" s="12"/>
      <c r="G146" s="12"/>
    </row>
    <row r="147" spans="1:7">
      <c r="A147" s="11" t="s">
        <v>329</v>
      </c>
      <c r="B147" s="11"/>
      <c r="C147" s="11"/>
      <c r="D147" s="12"/>
      <c r="E147" s="12"/>
      <c r="F147" s="12"/>
      <c r="G147" s="12"/>
    </row>
    <row r="148" spans="1:7">
      <c r="A148" s="11"/>
      <c r="B148" s="11"/>
      <c r="C148" s="11"/>
      <c r="D148" s="12"/>
      <c r="E148" s="12"/>
      <c r="F148" s="12"/>
      <c r="G148" s="12"/>
    </row>
    <row r="149" spans="1:7">
      <c r="A149" s="183" t="s">
        <v>330</v>
      </c>
      <c r="B149" s="183"/>
      <c r="C149" s="29">
        <v>6.5</v>
      </c>
      <c r="D149" s="30"/>
      <c r="E149" s="12"/>
      <c r="F149" s="12"/>
      <c r="G149" s="12"/>
    </row>
    <row r="150" spans="1:7">
      <c r="A150" s="25"/>
      <c r="B150" s="25"/>
      <c r="C150" s="25"/>
      <c r="D150" s="30"/>
      <c r="E150" s="12"/>
      <c r="F150" s="12"/>
      <c r="G150" s="12"/>
    </row>
    <row r="151" spans="1:7">
      <c r="A151" s="31" t="s">
        <v>331</v>
      </c>
      <c r="B151" s="11"/>
      <c r="C151" s="11"/>
      <c r="D151" s="12"/>
      <c r="E151" s="12"/>
      <c r="F151" s="12"/>
      <c r="G151" s="12"/>
    </row>
    <row r="152" spans="1:7">
      <c r="A152" s="31" t="s">
        <v>332</v>
      </c>
      <c r="B152" s="12"/>
      <c r="C152" s="12"/>
      <c r="D152" s="12"/>
      <c r="E152" s="12"/>
      <c r="F152" s="12"/>
      <c r="G152" s="12"/>
    </row>
  </sheetData>
  <mergeCells count="36">
    <mergeCell ref="F105:F106"/>
    <mergeCell ref="A117:D117"/>
    <mergeCell ref="A107:D107"/>
    <mergeCell ref="A108:D108"/>
    <mergeCell ref="A109:D109"/>
    <mergeCell ref="A110:D110"/>
    <mergeCell ref="A111:D111"/>
    <mergeCell ref="E105:E106"/>
    <mergeCell ref="A134:D134"/>
    <mergeCell ref="A135:D135"/>
    <mergeCell ref="A124:D124"/>
    <mergeCell ref="A125:D125"/>
    <mergeCell ref="A126:D126"/>
    <mergeCell ref="A127:D127"/>
    <mergeCell ref="A128:D128"/>
    <mergeCell ref="A129:D129"/>
    <mergeCell ref="A130:D130"/>
    <mergeCell ref="A131:D131"/>
    <mergeCell ref="A132:D132"/>
    <mergeCell ref="A133:D133"/>
    <mergeCell ref="A123:D123"/>
    <mergeCell ref="A112:D112"/>
    <mergeCell ref="A113:D113"/>
    <mergeCell ref="A114:D114"/>
    <mergeCell ref="A115:D115"/>
    <mergeCell ref="A116:D116"/>
    <mergeCell ref="A118:D118"/>
    <mergeCell ref="A119:D119"/>
    <mergeCell ref="A120:D120"/>
    <mergeCell ref="A121:D121"/>
    <mergeCell ref="A122:D122"/>
    <mergeCell ref="A136:D136"/>
    <mergeCell ref="A142:B142"/>
    <mergeCell ref="A143:B143"/>
    <mergeCell ref="A144:B144"/>
    <mergeCell ref="A149:B149"/>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F12A-BB05-6C4C-96CF-28C0666F0E66}">
  <dimension ref="A1:J137"/>
  <sheetViews>
    <sheetView workbookViewId="0">
      <selection activeCell="M37" sqref="M37:N37"/>
    </sheetView>
  </sheetViews>
  <sheetFormatPr baseColWidth="10" defaultColWidth="10.83203125" defaultRowHeight="12"/>
  <cols>
    <col min="1" max="2" width="10.83203125" style="10" customWidth="1"/>
    <col min="3" max="3" width="13.1640625" style="10" customWidth="1"/>
    <col min="4" max="4" width="10.83203125" style="10" customWidth="1"/>
    <col min="5" max="5" width="11" style="10" customWidth="1"/>
    <col min="6" max="7" width="10.83203125" style="10" customWidth="1"/>
    <col min="8" max="8" width="24.6640625" style="38" bestFit="1" customWidth="1"/>
    <col min="9" max="9" width="13.33203125" style="38" bestFit="1" customWidth="1"/>
    <col min="10" max="10" width="11.1640625" style="40" bestFit="1" customWidth="1"/>
    <col min="11" max="16384" width="10.83203125" style="10"/>
  </cols>
  <sheetData>
    <row r="1" spans="1:10">
      <c r="A1" s="35" t="s">
        <v>113</v>
      </c>
      <c r="B1" s="35" t="s">
        <v>333</v>
      </c>
      <c r="C1" s="23" t="s">
        <v>976</v>
      </c>
      <c r="D1" s="23" t="s">
        <v>112</v>
      </c>
      <c r="E1" s="37">
        <v>26.65</v>
      </c>
      <c r="F1" s="28" t="s">
        <v>109</v>
      </c>
      <c r="H1" s="38" t="s">
        <v>12</v>
      </c>
      <c r="I1" s="38" t="s">
        <v>145</v>
      </c>
      <c r="J1" s="40">
        <v>0</v>
      </c>
    </row>
    <row r="2" spans="1:10">
      <c r="A2" s="35"/>
      <c r="B2" s="35"/>
      <c r="C2" s="23"/>
      <c r="D2" s="23"/>
      <c r="E2" s="37"/>
      <c r="F2" s="28"/>
      <c r="H2" s="39" t="s">
        <v>334</v>
      </c>
      <c r="I2" s="39" t="s">
        <v>335</v>
      </c>
      <c r="J2" s="42">
        <v>17</v>
      </c>
    </row>
    <row r="3" spans="1:10">
      <c r="A3" s="35"/>
      <c r="B3" s="35"/>
      <c r="C3" s="23"/>
      <c r="D3" s="23"/>
      <c r="E3" s="37"/>
      <c r="F3" s="28"/>
      <c r="H3" s="39" t="s">
        <v>336</v>
      </c>
      <c r="I3" s="39" t="s">
        <v>337</v>
      </c>
      <c r="J3" s="42">
        <v>20</v>
      </c>
    </row>
    <row r="4" spans="1:10">
      <c r="A4" s="35"/>
      <c r="B4" s="35"/>
      <c r="C4" s="23"/>
      <c r="D4" s="23"/>
      <c r="E4" s="37"/>
      <c r="F4" s="28"/>
      <c r="H4" s="39" t="s">
        <v>338</v>
      </c>
      <c r="I4" s="39" t="s">
        <v>339</v>
      </c>
      <c r="J4" s="42">
        <v>23</v>
      </c>
    </row>
    <row r="5" spans="1:10">
      <c r="A5" s="35"/>
      <c r="B5" s="35"/>
      <c r="C5" s="23"/>
      <c r="D5" s="23"/>
      <c r="E5" s="37"/>
      <c r="F5" s="28"/>
    </row>
    <row r="6" spans="1:10">
      <c r="A6" s="35"/>
      <c r="B6" s="35"/>
      <c r="C6" s="23"/>
      <c r="D6" s="23"/>
      <c r="E6" s="37"/>
      <c r="F6" s="28"/>
      <c r="H6" s="39" t="s">
        <v>1019</v>
      </c>
      <c r="I6" s="39" t="s">
        <v>964</v>
      </c>
      <c r="J6" s="42">
        <v>26.5</v>
      </c>
    </row>
    <row r="7" spans="1:10">
      <c r="A7" s="35"/>
      <c r="B7" s="35"/>
      <c r="C7" s="23"/>
      <c r="D7" s="23"/>
      <c r="E7" s="37"/>
      <c r="F7" s="28"/>
      <c r="H7" s="39" t="s">
        <v>1021</v>
      </c>
      <c r="I7" s="39" t="s">
        <v>977</v>
      </c>
      <c r="J7" s="42">
        <v>28</v>
      </c>
    </row>
    <row r="8" spans="1:10">
      <c r="A8" s="35" t="s">
        <v>113</v>
      </c>
      <c r="B8" s="35" t="s">
        <v>333</v>
      </c>
      <c r="C8" s="23" t="s">
        <v>114</v>
      </c>
      <c r="D8" s="23" t="s">
        <v>340</v>
      </c>
      <c r="E8" s="37">
        <v>15.88</v>
      </c>
      <c r="F8" s="28" t="s">
        <v>109</v>
      </c>
      <c r="H8" s="39" t="str">
        <f>_xlfn.CONCAT(A1,B1,C1)</f>
        <v>O2_Unlimited Promo (New Only)</v>
      </c>
      <c r="I8" s="111" t="s">
        <v>964</v>
      </c>
      <c r="J8" s="41">
        <v>23.5</v>
      </c>
    </row>
    <row r="9" spans="1:10">
      <c r="A9" s="35" t="s">
        <v>113</v>
      </c>
      <c r="B9" s="35" t="s">
        <v>333</v>
      </c>
      <c r="C9" s="23" t="s">
        <v>116</v>
      </c>
      <c r="D9" s="23" t="s">
        <v>341</v>
      </c>
      <c r="E9" s="37">
        <v>18.14</v>
      </c>
      <c r="F9" s="28" t="s">
        <v>109</v>
      </c>
      <c r="H9" s="39" t="str">
        <f t="shared" ref="H9:H41" si="0">_xlfn.CONCAT(A8,B8,C8)</f>
        <v>O2_Special 5Gb</v>
      </c>
      <c r="I9" s="23" t="s">
        <v>340</v>
      </c>
      <c r="J9" s="41">
        <v>15</v>
      </c>
    </row>
    <row r="10" spans="1:10">
      <c r="A10" s="35" t="s">
        <v>113</v>
      </c>
      <c r="B10" s="35" t="s">
        <v>333</v>
      </c>
      <c r="C10" s="23" t="s">
        <v>118</v>
      </c>
      <c r="D10" s="23" t="s">
        <v>342</v>
      </c>
      <c r="E10" s="37">
        <v>19.850000000000001</v>
      </c>
      <c r="F10" s="28" t="s">
        <v>109</v>
      </c>
      <c r="H10" s="39" t="str">
        <f t="shared" si="0"/>
        <v>O2_Special 20Gb</v>
      </c>
      <c r="I10" s="23" t="s">
        <v>341</v>
      </c>
      <c r="J10" s="41">
        <v>18</v>
      </c>
    </row>
    <row r="11" spans="1:10">
      <c r="A11" s="35" t="s">
        <v>113</v>
      </c>
      <c r="B11" s="35" t="s">
        <v>333</v>
      </c>
      <c r="C11" s="23" t="s">
        <v>120</v>
      </c>
      <c r="D11" s="23" t="s">
        <v>343</v>
      </c>
      <c r="E11" s="37">
        <v>11.34</v>
      </c>
      <c r="F11" s="28" t="s">
        <v>109</v>
      </c>
      <c r="H11" s="39" t="str">
        <f t="shared" si="0"/>
        <v>O2_Special 40Gb</v>
      </c>
      <c r="I11" s="23" t="s">
        <v>342</v>
      </c>
      <c r="J11" s="41">
        <v>20</v>
      </c>
    </row>
    <row r="12" spans="1:10">
      <c r="A12" s="35" t="s">
        <v>113</v>
      </c>
      <c r="B12" s="35" t="s">
        <v>333</v>
      </c>
      <c r="C12" s="23" t="s">
        <v>122</v>
      </c>
      <c r="D12" s="23" t="s">
        <v>344</v>
      </c>
      <c r="E12" s="37">
        <v>9.99</v>
      </c>
      <c r="F12" s="28" t="s">
        <v>109</v>
      </c>
      <c r="H12" s="39" t="str">
        <f t="shared" si="0"/>
        <v>O2_Standard Voice</v>
      </c>
      <c r="I12" s="23" t="s">
        <v>343</v>
      </c>
      <c r="J12" s="41">
        <v>10</v>
      </c>
    </row>
    <row r="13" spans="1:10">
      <c r="A13" s="35"/>
      <c r="B13" s="35"/>
      <c r="C13" s="23"/>
      <c r="D13" s="23"/>
      <c r="E13" s="37"/>
      <c r="F13" s="28"/>
      <c r="H13" s="39" t="str">
        <f t="shared" si="0"/>
        <v>O2_Low User Voice</v>
      </c>
      <c r="I13" s="23" t="s">
        <v>965</v>
      </c>
      <c r="J13" s="41">
        <v>10</v>
      </c>
    </row>
    <row r="14" spans="1:10">
      <c r="A14" s="35" t="s">
        <v>113</v>
      </c>
      <c r="B14" s="35" t="s">
        <v>333</v>
      </c>
      <c r="C14" s="23" t="s">
        <v>125</v>
      </c>
      <c r="D14" s="23" t="s">
        <v>345</v>
      </c>
      <c r="E14" s="37">
        <v>19.579999999999998</v>
      </c>
      <c r="F14" s="28" t="s">
        <v>109</v>
      </c>
      <c r="H14" s="39"/>
      <c r="I14" s="28"/>
      <c r="J14" s="41"/>
    </row>
    <row r="15" spans="1:10">
      <c r="A15" s="35" t="s">
        <v>113</v>
      </c>
      <c r="B15" s="35" t="s">
        <v>333</v>
      </c>
      <c r="C15" s="23" t="s">
        <v>126</v>
      </c>
      <c r="D15" s="23" t="s">
        <v>346</v>
      </c>
      <c r="E15" s="37">
        <v>21.84</v>
      </c>
      <c r="F15" s="28" t="s">
        <v>109</v>
      </c>
      <c r="H15" s="39" t="str">
        <f>_xlfn.CONCAT(A14,B14,C14)</f>
        <v>O2_Special 5Gb (IC)</v>
      </c>
      <c r="I15" s="23" t="s">
        <v>345</v>
      </c>
      <c r="J15" s="41">
        <v>18.5</v>
      </c>
    </row>
    <row r="16" spans="1:10">
      <c r="A16" s="35" t="s">
        <v>113</v>
      </c>
      <c r="B16" s="35" t="s">
        <v>333</v>
      </c>
      <c r="C16" s="23" t="s">
        <v>127</v>
      </c>
      <c r="D16" s="23" t="s">
        <v>347</v>
      </c>
      <c r="E16" s="37">
        <v>23.55</v>
      </c>
      <c r="F16" s="28" t="s">
        <v>109</v>
      </c>
      <c r="H16" s="39" t="str">
        <f t="shared" si="0"/>
        <v>O2_Special 20Gb (IC)</v>
      </c>
      <c r="I16" s="23" t="s">
        <v>346</v>
      </c>
      <c r="J16" s="41">
        <v>21.5</v>
      </c>
    </row>
    <row r="17" spans="1:10">
      <c r="A17" s="35" t="s">
        <v>113</v>
      </c>
      <c r="B17" s="35" t="s">
        <v>333</v>
      </c>
      <c r="C17" s="23" t="s">
        <v>128</v>
      </c>
      <c r="D17" s="23" t="s">
        <v>348</v>
      </c>
      <c r="E17" s="37">
        <v>13.64</v>
      </c>
      <c r="F17" s="28" t="s">
        <v>109</v>
      </c>
      <c r="H17" s="39" t="str">
        <f t="shared" si="0"/>
        <v>O2_Special 40Gb (IC)</v>
      </c>
      <c r="I17" s="23" t="s">
        <v>347</v>
      </c>
      <c r="J17" s="41">
        <v>23.5</v>
      </c>
    </row>
    <row r="18" spans="1:10">
      <c r="A18" s="35" t="s">
        <v>113</v>
      </c>
      <c r="B18" s="35" t="s">
        <v>333</v>
      </c>
      <c r="C18" s="23" t="s">
        <v>129</v>
      </c>
      <c r="D18" s="23" t="s">
        <v>349</v>
      </c>
      <c r="E18" s="37">
        <v>13.08</v>
      </c>
      <c r="F18" s="28" t="s">
        <v>109</v>
      </c>
      <c r="H18" s="39" t="str">
        <f t="shared" si="0"/>
        <v>O2_Standard Voice (IC)</v>
      </c>
      <c r="I18" s="23" t="s">
        <v>348</v>
      </c>
      <c r="J18" s="41">
        <v>13.5</v>
      </c>
    </row>
    <row r="19" spans="1:10">
      <c r="A19" s="22" t="s">
        <v>132</v>
      </c>
      <c r="B19" s="35" t="s">
        <v>333</v>
      </c>
      <c r="C19" s="23" t="s">
        <v>130</v>
      </c>
      <c r="D19" s="23" t="s">
        <v>131</v>
      </c>
      <c r="E19" s="37">
        <v>29.99</v>
      </c>
      <c r="F19" s="28" t="s">
        <v>109</v>
      </c>
      <c r="H19" s="39" t="str">
        <f t="shared" si="0"/>
        <v>O2_Low User Voice (IC)</v>
      </c>
      <c r="I19" s="23" t="s">
        <v>349</v>
      </c>
      <c r="J19" s="41">
        <v>13.5</v>
      </c>
    </row>
    <row r="20" spans="1:10">
      <c r="A20" s="22" t="s">
        <v>132</v>
      </c>
      <c r="B20" s="35" t="s">
        <v>333</v>
      </c>
      <c r="C20" s="23" t="s">
        <v>133</v>
      </c>
      <c r="D20" s="23" t="s">
        <v>134</v>
      </c>
      <c r="E20" s="37">
        <v>15.88</v>
      </c>
      <c r="F20" s="28" t="s">
        <v>109</v>
      </c>
      <c r="H20" s="39" t="s">
        <v>981</v>
      </c>
      <c r="I20" s="10" t="s">
        <v>980</v>
      </c>
      <c r="J20" s="41">
        <v>26.5</v>
      </c>
    </row>
    <row r="21" spans="1:10">
      <c r="A21" s="22" t="s">
        <v>132</v>
      </c>
      <c r="B21" s="35" t="s">
        <v>333</v>
      </c>
      <c r="C21" s="23" t="s">
        <v>135</v>
      </c>
      <c r="D21" s="23" t="s">
        <v>137</v>
      </c>
      <c r="E21" s="37">
        <v>18.14</v>
      </c>
      <c r="F21" s="28" t="s">
        <v>109</v>
      </c>
      <c r="H21" s="39" t="s">
        <v>988</v>
      </c>
      <c r="I21" s="10" t="s">
        <v>982</v>
      </c>
      <c r="J21" s="41">
        <v>15</v>
      </c>
    </row>
    <row r="22" spans="1:10">
      <c r="A22" s="22" t="s">
        <v>132</v>
      </c>
      <c r="B22" s="35" t="s">
        <v>333</v>
      </c>
      <c r="C22" s="23" t="s">
        <v>138</v>
      </c>
      <c r="D22" s="23" t="s">
        <v>139</v>
      </c>
      <c r="E22" s="37">
        <v>22.68</v>
      </c>
      <c r="F22" s="28" t="s">
        <v>109</v>
      </c>
      <c r="H22" s="39" t="s">
        <v>989</v>
      </c>
      <c r="I22" s="10" t="s">
        <v>983</v>
      </c>
      <c r="J22" s="41">
        <v>17</v>
      </c>
    </row>
    <row r="23" spans="1:10">
      <c r="A23" s="22" t="s">
        <v>132</v>
      </c>
      <c r="B23" s="35" t="s">
        <v>333</v>
      </c>
      <c r="C23" s="23" t="s">
        <v>140</v>
      </c>
      <c r="D23" s="23" t="s">
        <v>141</v>
      </c>
      <c r="E23" s="37">
        <v>11.34</v>
      </c>
      <c r="F23" s="28" t="s">
        <v>109</v>
      </c>
      <c r="H23" s="39" t="s">
        <v>990</v>
      </c>
      <c r="I23" s="28" t="s">
        <v>984</v>
      </c>
      <c r="J23" s="41">
        <v>19</v>
      </c>
    </row>
    <row r="24" spans="1:10">
      <c r="A24" s="22" t="s">
        <v>132</v>
      </c>
      <c r="B24" s="35" t="s">
        <v>333</v>
      </c>
      <c r="C24" s="23" t="s">
        <v>122</v>
      </c>
      <c r="D24" s="23" t="s">
        <v>142</v>
      </c>
      <c r="E24" s="37">
        <v>9.99</v>
      </c>
      <c r="F24" s="28" t="s">
        <v>109</v>
      </c>
      <c r="H24" s="39" t="s">
        <v>991</v>
      </c>
      <c r="I24" s="10" t="s">
        <v>985</v>
      </c>
      <c r="J24" s="41">
        <v>11</v>
      </c>
    </row>
    <row r="25" spans="1:10">
      <c r="A25" s="35" t="s">
        <v>113</v>
      </c>
      <c r="B25" s="35" t="s">
        <v>333</v>
      </c>
      <c r="C25" s="23" t="s">
        <v>144</v>
      </c>
      <c r="D25" s="23" t="s">
        <v>146</v>
      </c>
      <c r="E25" s="37">
        <v>11.37</v>
      </c>
      <c r="F25" s="28" t="s">
        <v>147</v>
      </c>
      <c r="H25" s="39" t="s">
        <v>992</v>
      </c>
      <c r="I25" s="10" t="s">
        <v>986</v>
      </c>
      <c r="J25" s="41">
        <v>10</v>
      </c>
    </row>
    <row r="26" spans="1:10">
      <c r="A26" s="35"/>
      <c r="B26" s="35"/>
      <c r="C26" s="23"/>
      <c r="D26" s="23"/>
      <c r="E26" s="37"/>
      <c r="F26" s="28"/>
      <c r="H26" s="39"/>
      <c r="I26" s="28"/>
      <c r="J26" s="41"/>
    </row>
    <row r="27" spans="1:10">
      <c r="A27" s="35" t="s">
        <v>113</v>
      </c>
      <c r="B27" s="35" t="s">
        <v>333</v>
      </c>
      <c r="C27" s="23" t="s">
        <v>148</v>
      </c>
      <c r="D27" s="23" t="s">
        <v>150</v>
      </c>
      <c r="E27" s="37">
        <v>9.1</v>
      </c>
      <c r="F27" s="28" t="s">
        <v>147</v>
      </c>
      <c r="H27" s="39" t="str">
        <f>_xlfn.CONCAT(A25,B25,C25)</f>
        <v>O2_Mbb Sharer</v>
      </c>
      <c r="I27" s="111" t="s">
        <v>968</v>
      </c>
      <c r="J27" s="41">
        <v>8</v>
      </c>
    </row>
    <row r="28" spans="1:10">
      <c r="A28" s="35" t="s">
        <v>113</v>
      </c>
      <c r="B28" s="35" t="s">
        <v>333</v>
      </c>
      <c r="C28" s="23" t="s">
        <v>151</v>
      </c>
      <c r="D28" s="23" t="s">
        <v>153</v>
      </c>
      <c r="E28" s="37">
        <v>13.65</v>
      </c>
      <c r="F28" s="28" t="s">
        <v>147</v>
      </c>
      <c r="H28" s="39" t="str">
        <f t="shared" si="0"/>
        <v>O2_Mbb 1Gb</v>
      </c>
      <c r="I28" s="111" t="s">
        <v>969</v>
      </c>
      <c r="J28" s="41">
        <v>9</v>
      </c>
    </row>
    <row r="29" spans="1:10">
      <c r="A29" s="35" t="s">
        <v>113</v>
      </c>
      <c r="B29" s="35" t="s">
        <v>333</v>
      </c>
      <c r="C29" s="23" t="s">
        <v>154</v>
      </c>
      <c r="D29" s="23" t="s">
        <v>155</v>
      </c>
      <c r="E29" s="37">
        <v>18.190000000000001</v>
      </c>
      <c r="F29" s="28" t="s">
        <v>147</v>
      </c>
      <c r="H29" s="39" t="str">
        <f t="shared" si="0"/>
        <v>O2_Mbb 3Gb</v>
      </c>
      <c r="I29" s="111" t="s">
        <v>970</v>
      </c>
      <c r="J29" s="41">
        <v>13</v>
      </c>
    </row>
    <row r="30" spans="1:10">
      <c r="A30" s="35" t="s">
        <v>113</v>
      </c>
      <c r="B30" s="35" t="s">
        <v>333</v>
      </c>
      <c r="C30" s="23" t="s">
        <v>156</v>
      </c>
      <c r="D30" s="23" t="s">
        <v>158</v>
      </c>
      <c r="E30" s="37">
        <v>22.74</v>
      </c>
      <c r="F30" s="28" t="s">
        <v>147</v>
      </c>
      <c r="H30" s="39" t="str">
        <f t="shared" si="0"/>
        <v>O2_Mbb 10Gb</v>
      </c>
      <c r="I30" s="111" t="s">
        <v>971</v>
      </c>
      <c r="J30" s="41">
        <v>15</v>
      </c>
    </row>
    <row r="31" spans="1:10">
      <c r="A31" s="35" t="s">
        <v>113</v>
      </c>
      <c r="B31" s="35" t="s">
        <v>333</v>
      </c>
      <c r="C31" s="23" t="s">
        <v>159</v>
      </c>
      <c r="D31" s="23" t="s">
        <v>161</v>
      </c>
      <c r="E31" s="37">
        <v>34.11</v>
      </c>
      <c r="F31" s="28" t="s">
        <v>147</v>
      </c>
      <c r="H31" s="39" t="str">
        <f t="shared" si="0"/>
        <v>O2_Mbb 30Gb</v>
      </c>
      <c r="I31" s="111" t="s">
        <v>972</v>
      </c>
      <c r="J31" s="41">
        <v>18</v>
      </c>
    </row>
    <row r="32" spans="1:10">
      <c r="A32" s="35" t="s">
        <v>113</v>
      </c>
      <c r="B32" s="35" t="s">
        <v>333</v>
      </c>
      <c r="C32" s="23" t="s">
        <v>162</v>
      </c>
      <c r="D32" s="23" t="s">
        <v>164</v>
      </c>
      <c r="E32" s="37">
        <v>45.48</v>
      </c>
      <c r="F32" s="28" t="s">
        <v>147</v>
      </c>
      <c r="H32" s="39" t="str">
        <f t="shared" si="0"/>
        <v>O2_Mbb 50Gb</v>
      </c>
      <c r="I32" s="111" t="s">
        <v>973</v>
      </c>
      <c r="J32" s="41">
        <v>25</v>
      </c>
    </row>
    <row r="33" spans="1:10">
      <c r="A33" s="35" t="s">
        <v>113</v>
      </c>
      <c r="B33" s="35" t="s">
        <v>333</v>
      </c>
      <c r="C33" s="23" t="s">
        <v>976</v>
      </c>
      <c r="D33" s="23" t="s">
        <v>165</v>
      </c>
      <c r="E33" s="37">
        <v>26.65</v>
      </c>
      <c r="F33" s="28" t="s">
        <v>147</v>
      </c>
      <c r="H33" s="39" t="str">
        <f t="shared" si="0"/>
        <v>O2_Mbb 100Gb</v>
      </c>
      <c r="I33" s="28" t="s">
        <v>974</v>
      </c>
      <c r="J33" s="41">
        <v>30</v>
      </c>
    </row>
    <row r="34" spans="1:10">
      <c r="A34" s="35"/>
      <c r="B34" s="35"/>
      <c r="C34" s="23"/>
      <c r="D34" s="23"/>
      <c r="E34" s="37"/>
      <c r="F34" s="28"/>
      <c r="H34" s="39" t="s">
        <v>1020</v>
      </c>
      <c r="I34" s="49" t="s">
        <v>978</v>
      </c>
      <c r="J34" s="41">
        <v>26.5</v>
      </c>
    </row>
    <row r="35" spans="1:10">
      <c r="A35" s="22" t="s">
        <v>132</v>
      </c>
      <c r="B35" s="35" t="s">
        <v>333</v>
      </c>
      <c r="C35" s="23" t="s">
        <v>144</v>
      </c>
      <c r="D35" s="23" t="s">
        <v>166</v>
      </c>
      <c r="E35" s="37">
        <v>11.34</v>
      </c>
      <c r="F35" s="28" t="s">
        <v>147</v>
      </c>
      <c r="H35" s="39" t="str">
        <f>_xlfn.CONCAT(A33,B33,C33)</f>
        <v>O2_Unlimited Promo (New Only)</v>
      </c>
      <c r="I35" s="10" t="s">
        <v>964</v>
      </c>
      <c r="J35" s="41">
        <v>23.5</v>
      </c>
    </row>
    <row r="36" spans="1:10">
      <c r="A36" s="22" t="s">
        <v>132</v>
      </c>
      <c r="B36" s="35" t="s">
        <v>333</v>
      </c>
      <c r="C36" s="23" t="s">
        <v>148</v>
      </c>
      <c r="D36" s="23" t="s">
        <v>167</v>
      </c>
      <c r="E36" s="37">
        <v>9.07</v>
      </c>
      <c r="F36" s="28" t="s">
        <v>147</v>
      </c>
      <c r="H36" s="39" t="str">
        <f t="shared" si="0"/>
        <v>Vodafone_Mbb Sharer</v>
      </c>
      <c r="I36" s="10" t="s">
        <v>987</v>
      </c>
      <c r="J36" s="41">
        <v>10</v>
      </c>
    </row>
    <row r="37" spans="1:10">
      <c r="A37" s="22" t="s">
        <v>132</v>
      </c>
      <c r="B37" s="35" t="s">
        <v>333</v>
      </c>
      <c r="C37" s="23" t="s">
        <v>151</v>
      </c>
      <c r="D37" s="23" t="s">
        <v>168</v>
      </c>
      <c r="E37" s="37">
        <v>13.6</v>
      </c>
      <c r="F37" s="28" t="s">
        <v>147</v>
      </c>
      <c r="H37" s="39" t="str">
        <f t="shared" si="0"/>
        <v>Vodafone_Mbb 1Gb</v>
      </c>
      <c r="I37" s="10" t="s">
        <v>993</v>
      </c>
      <c r="J37" s="41">
        <v>9</v>
      </c>
    </row>
    <row r="38" spans="1:10">
      <c r="A38" s="22" t="s">
        <v>132</v>
      </c>
      <c r="B38" s="35" t="s">
        <v>333</v>
      </c>
      <c r="C38" s="23" t="s">
        <v>154</v>
      </c>
      <c r="D38" s="23" t="s">
        <v>169</v>
      </c>
      <c r="E38" s="37">
        <v>18.14</v>
      </c>
      <c r="F38" s="28" t="s">
        <v>147</v>
      </c>
      <c r="H38" s="39" t="str">
        <f t="shared" si="0"/>
        <v>Vodafone_Mbb 3Gb</v>
      </c>
      <c r="I38" s="10" t="s">
        <v>995</v>
      </c>
      <c r="J38" s="41">
        <v>13.5</v>
      </c>
    </row>
    <row r="39" spans="1:10">
      <c r="A39" s="22" t="s">
        <v>132</v>
      </c>
      <c r="B39" s="35" t="s">
        <v>333</v>
      </c>
      <c r="C39" s="23" t="s">
        <v>170</v>
      </c>
      <c r="D39" s="23" t="s">
        <v>171</v>
      </c>
      <c r="E39" s="37">
        <v>22.68</v>
      </c>
      <c r="F39" s="28" t="s">
        <v>147</v>
      </c>
      <c r="H39" s="39" t="str">
        <f t="shared" si="0"/>
        <v>Vodafone_Mbb 10Gb</v>
      </c>
      <c r="I39" s="10" t="s">
        <v>996</v>
      </c>
      <c r="J39" s="41">
        <v>17</v>
      </c>
    </row>
    <row r="40" spans="1:10">
      <c r="A40" s="22" t="s">
        <v>132</v>
      </c>
      <c r="B40" s="35" t="s">
        <v>333</v>
      </c>
      <c r="C40" s="23" t="s">
        <v>130</v>
      </c>
      <c r="D40" s="23" t="s">
        <v>131</v>
      </c>
      <c r="E40" s="37">
        <v>29.99</v>
      </c>
      <c r="F40" s="28" t="s">
        <v>147</v>
      </c>
      <c r="H40" s="39" t="str">
        <f t="shared" si="0"/>
        <v>Vodafone_Mbb 20Gb</v>
      </c>
      <c r="I40" s="10" t="s">
        <v>997</v>
      </c>
      <c r="J40" s="41">
        <v>19</v>
      </c>
    </row>
    <row r="41" spans="1:10">
      <c r="A41" s="35" t="s">
        <v>113</v>
      </c>
      <c r="B41" s="35" t="s">
        <v>333</v>
      </c>
      <c r="C41" s="23" t="s">
        <v>173</v>
      </c>
      <c r="D41" s="23" t="s">
        <v>175</v>
      </c>
      <c r="E41" s="37">
        <v>102.33</v>
      </c>
      <c r="F41" s="28" t="s">
        <v>176</v>
      </c>
      <c r="H41" s="39" t="str">
        <f t="shared" si="0"/>
        <v>Vodafone_Eco Unlimited</v>
      </c>
      <c r="I41" s="10" t="s">
        <v>994</v>
      </c>
      <c r="J41" s="41">
        <v>26.5</v>
      </c>
    </row>
    <row r="42" spans="1:10">
      <c r="A42" s="35"/>
      <c r="B42" s="35"/>
      <c r="C42" s="23"/>
      <c r="D42" s="23"/>
      <c r="E42" s="37"/>
      <c r="F42" s="28"/>
      <c r="H42" s="39"/>
      <c r="I42" s="28"/>
      <c r="J42" s="41"/>
    </row>
    <row r="43" spans="1:10">
      <c r="A43" s="35" t="s">
        <v>113</v>
      </c>
      <c r="B43" s="35" t="s">
        <v>333</v>
      </c>
      <c r="C43" s="23" t="s">
        <v>177</v>
      </c>
      <c r="D43" s="23" t="s">
        <v>178</v>
      </c>
      <c r="E43" s="37">
        <v>198.98</v>
      </c>
      <c r="F43" s="28" t="s">
        <v>176</v>
      </c>
      <c r="H43" s="39" t="str">
        <f>_xlfn.CONCAT(A41,B41,C41)</f>
        <v>O2_Data Share 25</v>
      </c>
      <c r="I43" s="28" t="s">
        <v>350</v>
      </c>
      <c r="J43" s="41">
        <v>90</v>
      </c>
    </row>
    <row r="44" spans="1:10">
      <c r="A44" s="35" t="s">
        <v>113</v>
      </c>
      <c r="B44" s="35" t="s">
        <v>333</v>
      </c>
      <c r="C44" s="23" t="s">
        <v>179</v>
      </c>
      <c r="D44" s="23" t="s">
        <v>181</v>
      </c>
      <c r="E44" s="37">
        <v>284.25</v>
      </c>
      <c r="F44" s="28" t="s">
        <v>176</v>
      </c>
      <c r="H44" s="39" t="str">
        <f t="shared" ref="H44:H77" si="1">_xlfn.CONCAT(A43,B43,C43)</f>
        <v>O2_Data Share 50</v>
      </c>
      <c r="I44" s="28" t="s">
        <v>351</v>
      </c>
      <c r="J44" s="41">
        <v>180</v>
      </c>
    </row>
    <row r="45" spans="1:10">
      <c r="A45" s="35" t="s">
        <v>113</v>
      </c>
      <c r="B45" s="35" t="s">
        <v>333</v>
      </c>
      <c r="C45" s="23" t="s">
        <v>182</v>
      </c>
      <c r="D45" s="23" t="s">
        <v>183</v>
      </c>
      <c r="E45" s="37">
        <v>386.58</v>
      </c>
      <c r="F45" s="28" t="s">
        <v>176</v>
      </c>
      <c r="H45" s="39" t="str">
        <f t="shared" si="1"/>
        <v>O2_Data Share 75</v>
      </c>
      <c r="I45" s="28" t="s">
        <v>352</v>
      </c>
      <c r="J45" s="41">
        <v>255</v>
      </c>
    </row>
    <row r="46" spans="1:10">
      <c r="A46" s="35" t="s">
        <v>113</v>
      </c>
      <c r="B46" s="35" t="s">
        <v>333</v>
      </c>
      <c r="C46" s="23" t="s">
        <v>184</v>
      </c>
      <c r="D46" s="23" t="s">
        <v>186</v>
      </c>
      <c r="E46" s="37">
        <v>739.05</v>
      </c>
      <c r="F46" s="28" t="s">
        <v>176</v>
      </c>
      <c r="H46" s="39" t="str">
        <f t="shared" si="1"/>
        <v>O2_Data Share 100</v>
      </c>
      <c r="I46" s="28" t="s">
        <v>353</v>
      </c>
      <c r="J46" s="41">
        <v>340</v>
      </c>
    </row>
    <row r="47" spans="1:10">
      <c r="A47" s="35" t="s">
        <v>113</v>
      </c>
      <c r="B47" s="35" t="s">
        <v>333</v>
      </c>
      <c r="C47" s="23" t="s">
        <v>187</v>
      </c>
      <c r="D47" s="23" t="s">
        <v>189</v>
      </c>
      <c r="E47" s="37">
        <v>1250.7</v>
      </c>
      <c r="F47" s="28" t="s">
        <v>176</v>
      </c>
      <c r="H47" s="39" t="str">
        <f t="shared" si="1"/>
        <v>O2_Data Share 250</v>
      </c>
      <c r="I47" s="28" t="s">
        <v>354</v>
      </c>
      <c r="J47" s="41">
        <v>800</v>
      </c>
    </row>
    <row r="48" spans="1:10">
      <c r="A48" s="35" t="s">
        <v>113</v>
      </c>
      <c r="B48" s="35" t="s">
        <v>333</v>
      </c>
      <c r="C48" s="23" t="s">
        <v>190</v>
      </c>
      <c r="D48" s="23" t="s">
        <v>191</v>
      </c>
      <c r="E48" s="37">
        <v>2274</v>
      </c>
      <c r="F48" s="28" t="s">
        <v>176</v>
      </c>
      <c r="H48" s="39" t="str">
        <f t="shared" si="1"/>
        <v>O2_Data Share 500</v>
      </c>
      <c r="I48" s="28" t="s">
        <v>355</v>
      </c>
      <c r="J48" s="41">
        <v>1600</v>
      </c>
    </row>
    <row r="49" spans="1:10">
      <c r="A49" s="35" t="s">
        <v>113</v>
      </c>
      <c r="B49" s="35" t="s">
        <v>333</v>
      </c>
      <c r="C49" s="23" t="s">
        <v>192</v>
      </c>
      <c r="D49" s="23" t="s">
        <v>193</v>
      </c>
      <c r="E49" s="37">
        <v>3979.5</v>
      </c>
      <c r="F49" s="28" t="s">
        <v>176</v>
      </c>
      <c r="H49" s="39" t="str">
        <f t="shared" si="1"/>
        <v>O2_Data Share 1TB</v>
      </c>
      <c r="I49" s="28" t="s">
        <v>356</v>
      </c>
      <c r="J49" s="41">
        <v>3000</v>
      </c>
    </row>
    <row r="50" spans="1:10">
      <c r="A50" s="35" t="s">
        <v>113</v>
      </c>
      <c r="B50" s="35" t="s">
        <v>333</v>
      </c>
      <c r="C50" s="23" t="s">
        <v>194</v>
      </c>
      <c r="D50" s="23" t="s">
        <v>196</v>
      </c>
      <c r="E50" s="37">
        <v>9664.5</v>
      </c>
      <c r="F50" s="28" t="s">
        <v>176</v>
      </c>
      <c r="H50" s="39" t="str">
        <f t="shared" si="1"/>
        <v>O2_Data Share 2TB</v>
      </c>
      <c r="I50" s="28" t="s">
        <v>357</v>
      </c>
      <c r="J50" s="41">
        <v>5000</v>
      </c>
    </row>
    <row r="51" spans="1:10">
      <c r="A51" s="22" t="s">
        <v>132</v>
      </c>
      <c r="B51" s="35" t="s">
        <v>333</v>
      </c>
      <c r="C51" s="23" t="s">
        <v>173</v>
      </c>
      <c r="D51" s="23" t="s">
        <v>197</v>
      </c>
      <c r="E51" s="37">
        <v>113.4</v>
      </c>
      <c r="F51" s="28" t="s">
        <v>176</v>
      </c>
      <c r="H51" s="39" t="str">
        <f t="shared" si="1"/>
        <v>O2_Data Share 5TB</v>
      </c>
      <c r="I51" s="28" t="s">
        <v>358</v>
      </c>
      <c r="J51" s="41">
        <v>10000</v>
      </c>
    </row>
    <row r="52" spans="1:10">
      <c r="A52" s="22" t="s">
        <v>132</v>
      </c>
      <c r="B52" s="35" t="s">
        <v>333</v>
      </c>
      <c r="C52" s="23" t="s">
        <v>177</v>
      </c>
      <c r="D52" s="23" t="s">
        <v>198</v>
      </c>
      <c r="E52" s="37">
        <v>215.46</v>
      </c>
      <c r="F52" s="28" t="s">
        <v>176</v>
      </c>
      <c r="H52" s="39" t="str">
        <f t="shared" si="1"/>
        <v>Vodafone_Data Share 25</v>
      </c>
      <c r="I52" s="111" t="s">
        <v>998</v>
      </c>
      <c r="J52" s="41">
        <v>100</v>
      </c>
    </row>
    <row r="53" spans="1:10">
      <c r="A53" s="22" t="s">
        <v>132</v>
      </c>
      <c r="B53" s="35" t="s">
        <v>333</v>
      </c>
      <c r="C53" s="23" t="s">
        <v>179</v>
      </c>
      <c r="D53" s="23" t="s">
        <v>199</v>
      </c>
      <c r="E53" s="37">
        <v>317.52</v>
      </c>
      <c r="F53" s="28" t="s">
        <v>176</v>
      </c>
      <c r="H53" s="39" t="str">
        <f t="shared" si="1"/>
        <v>Vodafone_Data Share 50</v>
      </c>
      <c r="I53" s="111" t="s">
        <v>999</v>
      </c>
      <c r="J53" s="41">
        <v>200</v>
      </c>
    </row>
    <row r="54" spans="1:10">
      <c r="A54" s="22" t="s">
        <v>132</v>
      </c>
      <c r="B54" s="35" t="s">
        <v>333</v>
      </c>
      <c r="C54" s="23" t="s">
        <v>182</v>
      </c>
      <c r="D54" s="23" t="s">
        <v>200</v>
      </c>
      <c r="E54" s="37">
        <v>419.58</v>
      </c>
      <c r="F54" s="28" t="s">
        <v>176</v>
      </c>
      <c r="H54" s="39" t="str">
        <f t="shared" si="1"/>
        <v>Vodafone_Data Share 75</v>
      </c>
      <c r="I54" s="111" t="s">
        <v>1000</v>
      </c>
      <c r="J54" s="41">
        <v>280</v>
      </c>
    </row>
    <row r="55" spans="1:10">
      <c r="A55" s="22" t="s">
        <v>132</v>
      </c>
      <c r="B55" s="35" t="s">
        <v>333</v>
      </c>
      <c r="C55" s="23" t="s">
        <v>184</v>
      </c>
      <c r="D55" s="23" t="s">
        <v>201</v>
      </c>
      <c r="E55" s="37">
        <v>997.92</v>
      </c>
      <c r="F55" s="28" t="s">
        <v>176</v>
      </c>
      <c r="H55" s="39" t="str">
        <f t="shared" si="1"/>
        <v>Vodafone_Data Share 100</v>
      </c>
      <c r="I55" s="111" t="s">
        <v>1001</v>
      </c>
      <c r="J55" s="41">
        <v>370</v>
      </c>
    </row>
    <row r="56" spans="1:10">
      <c r="A56" s="22" t="s">
        <v>132</v>
      </c>
      <c r="B56" s="35" t="s">
        <v>333</v>
      </c>
      <c r="C56" s="23" t="s">
        <v>187</v>
      </c>
      <c r="D56" s="23" t="s">
        <v>202</v>
      </c>
      <c r="E56" s="37">
        <v>1360.8</v>
      </c>
      <c r="F56" s="28" t="s">
        <v>176</v>
      </c>
      <c r="H56" s="39" t="str">
        <f t="shared" si="1"/>
        <v>Vodafone_Data Share 250</v>
      </c>
      <c r="I56" s="111" t="s">
        <v>1002</v>
      </c>
      <c r="J56" s="41">
        <v>880</v>
      </c>
    </row>
    <row r="57" spans="1:10">
      <c r="A57" s="22" t="s">
        <v>132</v>
      </c>
      <c r="B57" s="35" t="s">
        <v>333</v>
      </c>
      <c r="C57" s="23" t="s">
        <v>190</v>
      </c>
      <c r="D57" s="23" t="s">
        <v>203</v>
      </c>
      <c r="E57" s="37">
        <v>2268</v>
      </c>
      <c r="F57" s="28" t="s">
        <v>176</v>
      </c>
      <c r="H57" s="39" t="str">
        <f t="shared" si="1"/>
        <v>Vodafone_Data Share 500</v>
      </c>
      <c r="I57" s="111" t="s">
        <v>1003</v>
      </c>
      <c r="J57" s="41">
        <v>1600</v>
      </c>
    </row>
    <row r="58" spans="1:10">
      <c r="A58" s="22" t="s">
        <v>132</v>
      </c>
      <c r="B58" s="35" t="s">
        <v>333</v>
      </c>
      <c r="C58" s="23" t="s">
        <v>192</v>
      </c>
      <c r="D58" s="23" t="s">
        <v>204</v>
      </c>
      <c r="E58" s="37">
        <v>4309.2</v>
      </c>
      <c r="F58" s="28" t="s">
        <v>176</v>
      </c>
      <c r="H58" s="39" t="str">
        <f t="shared" si="1"/>
        <v>Vodafone_Data Share 1TB</v>
      </c>
      <c r="I58" s="111" t="s">
        <v>1004</v>
      </c>
      <c r="J58" s="41">
        <v>3000</v>
      </c>
    </row>
    <row r="59" spans="1:10">
      <c r="A59" s="22" t="s">
        <v>132</v>
      </c>
      <c r="B59" s="35" t="s">
        <v>333</v>
      </c>
      <c r="C59" s="23" t="s">
        <v>194</v>
      </c>
      <c r="D59" s="23" t="s">
        <v>205</v>
      </c>
      <c r="E59" s="37">
        <v>9639</v>
      </c>
      <c r="F59" s="28" t="s">
        <v>176</v>
      </c>
      <c r="H59" s="39" t="str">
        <f t="shared" si="1"/>
        <v>Vodafone_Data Share 2TB</v>
      </c>
      <c r="I59" s="111" t="s">
        <v>1005</v>
      </c>
      <c r="J59" s="41">
        <v>5000</v>
      </c>
    </row>
    <row r="60" spans="1:10">
      <c r="A60" s="35" t="s">
        <v>113</v>
      </c>
      <c r="B60" s="35" t="s">
        <v>333</v>
      </c>
      <c r="C60" s="23" t="s">
        <v>207</v>
      </c>
      <c r="D60" s="23" t="s">
        <v>208</v>
      </c>
      <c r="E60" s="37">
        <v>6.8</v>
      </c>
      <c r="F60" s="28" t="s">
        <v>209</v>
      </c>
      <c r="H60" s="39" t="str">
        <f t="shared" si="1"/>
        <v>Vodafone_Data Share 5TB</v>
      </c>
      <c r="I60" s="111" t="s">
        <v>1006</v>
      </c>
      <c r="J60" s="41">
        <v>10000</v>
      </c>
    </row>
    <row r="61" spans="1:10">
      <c r="A61" s="35"/>
      <c r="B61" s="35"/>
      <c r="C61" s="23"/>
      <c r="D61" s="23"/>
      <c r="E61" s="37"/>
      <c r="F61" s="28"/>
      <c r="H61" s="39"/>
      <c r="I61" s="28"/>
      <c r="J61" s="41"/>
    </row>
    <row r="62" spans="1:10">
      <c r="A62" s="35" t="s">
        <v>113</v>
      </c>
      <c r="B62" s="35" t="s">
        <v>333</v>
      </c>
      <c r="C62" s="23" t="s">
        <v>210</v>
      </c>
      <c r="D62" s="23" t="s">
        <v>211</v>
      </c>
      <c r="E62" s="37">
        <v>9.07</v>
      </c>
      <c r="F62" s="28" t="s">
        <v>209</v>
      </c>
      <c r="H62" s="39" t="str">
        <f>_xlfn.CONCAT(A60,B60,C60)</f>
        <v>O2_3Gb UK/EU</v>
      </c>
      <c r="I62" s="28" t="s">
        <v>359</v>
      </c>
      <c r="J62" s="41">
        <v>7</v>
      </c>
    </row>
    <row r="63" spans="1:10">
      <c r="A63" s="35" t="s">
        <v>113</v>
      </c>
      <c r="B63" s="35" t="s">
        <v>333</v>
      </c>
      <c r="C63" s="23" t="s">
        <v>212</v>
      </c>
      <c r="D63" s="23" t="s">
        <v>213</v>
      </c>
      <c r="E63" s="37">
        <v>11.34</v>
      </c>
      <c r="F63" s="28" t="s">
        <v>209</v>
      </c>
      <c r="H63" s="39" t="str">
        <f t="shared" si="1"/>
        <v>O2_5Gb UK/EU</v>
      </c>
      <c r="I63" s="28" t="s">
        <v>360</v>
      </c>
      <c r="J63" s="41">
        <v>9</v>
      </c>
    </row>
    <row r="64" spans="1:10">
      <c r="A64" s="35" t="s">
        <v>113</v>
      </c>
      <c r="B64" s="35" t="s">
        <v>333</v>
      </c>
      <c r="C64" s="23" t="s">
        <v>214</v>
      </c>
      <c r="D64" s="23" t="s">
        <v>215</v>
      </c>
      <c r="E64" s="37">
        <v>20.41</v>
      </c>
      <c r="F64" s="28" t="s">
        <v>209</v>
      </c>
      <c r="H64" s="39" t="str">
        <f t="shared" si="1"/>
        <v>O2_10Gb UK/EU</v>
      </c>
      <c r="I64" s="28" t="s">
        <v>361</v>
      </c>
      <c r="J64" s="41">
        <v>13</v>
      </c>
    </row>
    <row r="65" spans="1:10">
      <c r="A65" s="22" t="s">
        <v>132</v>
      </c>
      <c r="B65" s="35" t="s">
        <v>333</v>
      </c>
      <c r="C65" s="23" t="s">
        <v>207</v>
      </c>
      <c r="D65" s="23" t="s">
        <v>216</v>
      </c>
      <c r="E65" s="37">
        <v>6.8</v>
      </c>
      <c r="F65" s="28" t="s">
        <v>209</v>
      </c>
      <c r="H65" s="39" t="str">
        <f t="shared" si="1"/>
        <v>O2_20Gb UK/EU</v>
      </c>
      <c r="I65" s="28" t="s">
        <v>362</v>
      </c>
      <c r="J65" s="41">
        <v>22</v>
      </c>
    </row>
    <row r="66" spans="1:10">
      <c r="A66" s="22" t="s">
        <v>132</v>
      </c>
      <c r="B66" s="35" t="s">
        <v>333</v>
      </c>
      <c r="C66" s="23" t="s">
        <v>210</v>
      </c>
      <c r="D66" s="23" t="s">
        <v>217</v>
      </c>
      <c r="E66" s="37">
        <v>9.07</v>
      </c>
      <c r="F66" s="28" t="s">
        <v>209</v>
      </c>
      <c r="H66" s="39" t="str">
        <f t="shared" si="1"/>
        <v>Vodafone_3Gb UK/EU</v>
      </c>
      <c r="I66" s="111" t="s">
        <v>1007</v>
      </c>
      <c r="J66" s="41">
        <v>7</v>
      </c>
    </row>
    <row r="67" spans="1:10">
      <c r="A67" s="22" t="s">
        <v>132</v>
      </c>
      <c r="B67" s="35" t="s">
        <v>333</v>
      </c>
      <c r="C67" s="23" t="s">
        <v>212</v>
      </c>
      <c r="D67" s="23" t="s">
        <v>218</v>
      </c>
      <c r="E67" s="37">
        <v>11.34</v>
      </c>
      <c r="F67" s="28" t="s">
        <v>209</v>
      </c>
      <c r="H67" s="39" t="str">
        <f t="shared" si="1"/>
        <v>Vodafone_5Gb UK/EU</v>
      </c>
      <c r="I67" s="111" t="s">
        <v>1008</v>
      </c>
      <c r="J67" s="41">
        <v>8</v>
      </c>
    </row>
    <row r="68" spans="1:10">
      <c r="A68" s="22" t="s">
        <v>132</v>
      </c>
      <c r="B68" s="35" t="s">
        <v>333</v>
      </c>
      <c r="C68" s="23" t="s">
        <v>214</v>
      </c>
      <c r="D68" s="23" t="s">
        <v>219</v>
      </c>
      <c r="E68" s="37">
        <v>20.41</v>
      </c>
      <c r="F68" s="28" t="s">
        <v>209</v>
      </c>
      <c r="H68" s="39" t="str">
        <f t="shared" si="1"/>
        <v>Vodafone_10Gb UK/EU</v>
      </c>
      <c r="I68" s="111" t="s">
        <v>1009</v>
      </c>
      <c r="J68" s="41">
        <v>11</v>
      </c>
    </row>
    <row r="69" spans="1:10">
      <c r="A69" s="35" t="s">
        <v>113</v>
      </c>
      <c r="B69" s="35" t="s">
        <v>333</v>
      </c>
      <c r="C69" s="23" t="s">
        <v>221</v>
      </c>
      <c r="D69" s="23" t="s">
        <v>223</v>
      </c>
      <c r="E69" s="37">
        <v>3.4</v>
      </c>
      <c r="F69" s="28" t="s">
        <v>224</v>
      </c>
      <c r="H69" s="39" t="str">
        <f t="shared" si="1"/>
        <v>Vodafone_20Gb UK/EU</v>
      </c>
      <c r="I69" s="111" t="s">
        <v>1010</v>
      </c>
      <c r="J69" s="41">
        <v>22</v>
      </c>
    </row>
    <row r="70" spans="1:10">
      <c r="A70" s="35"/>
      <c r="B70" s="35"/>
      <c r="C70" s="23"/>
      <c r="D70" s="23"/>
      <c r="E70" s="37"/>
      <c r="F70" s="28"/>
      <c r="H70" s="39"/>
      <c r="I70" s="28"/>
      <c r="J70" s="41"/>
    </row>
    <row r="71" spans="1:10">
      <c r="A71" s="35" t="s">
        <v>113</v>
      </c>
      <c r="B71" s="35" t="s">
        <v>333</v>
      </c>
      <c r="C71" s="23" t="s">
        <v>225</v>
      </c>
      <c r="D71" s="23" t="s">
        <v>227</v>
      </c>
      <c r="E71" s="37">
        <v>5.67</v>
      </c>
      <c r="F71" s="28" t="s">
        <v>224</v>
      </c>
      <c r="H71" s="39" t="str">
        <f>_xlfn.CONCAT(A69,B69,C69)</f>
        <v>O2_100 NGN</v>
      </c>
      <c r="I71" s="28" t="s">
        <v>363</v>
      </c>
      <c r="J71" s="41">
        <v>3.5</v>
      </c>
    </row>
    <row r="72" spans="1:10">
      <c r="A72" s="35" t="s">
        <v>113</v>
      </c>
      <c r="B72" s="35" t="s">
        <v>333</v>
      </c>
      <c r="C72" s="23" t="s">
        <v>229</v>
      </c>
      <c r="D72" s="23" t="s">
        <v>230</v>
      </c>
      <c r="E72" s="37">
        <v>5.67</v>
      </c>
      <c r="F72" s="28" t="s">
        <v>231</v>
      </c>
      <c r="H72" s="39" t="str">
        <f t="shared" si="1"/>
        <v>O2_300 NGN</v>
      </c>
      <c r="I72" s="28" t="s">
        <v>364</v>
      </c>
      <c r="J72" s="41">
        <v>5.5</v>
      </c>
    </row>
    <row r="73" spans="1:10">
      <c r="A73" s="35"/>
      <c r="B73" s="35"/>
      <c r="C73" s="23"/>
      <c r="D73" s="23"/>
      <c r="E73" s="37"/>
      <c r="F73" s="28"/>
      <c r="H73" s="39"/>
      <c r="I73" s="28"/>
      <c r="J73" s="41"/>
    </row>
    <row r="74" spans="1:10">
      <c r="A74" s="35" t="s">
        <v>113</v>
      </c>
      <c r="B74" s="35" t="s">
        <v>333</v>
      </c>
      <c r="C74" s="23" t="s">
        <v>365</v>
      </c>
      <c r="D74" s="23" t="s">
        <v>234</v>
      </c>
      <c r="E74" s="37">
        <v>11.34</v>
      </c>
      <c r="F74" s="28" t="s">
        <v>231</v>
      </c>
      <c r="H74" s="39" t="str">
        <f>_xlfn.CONCAT(A72,B72,C72)</f>
        <v>O2_100 Mins/Euro</v>
      </c>
      <c r="I74" s="28" t="s">
        <v>366</v>
      </c>
      <c r="J74" s="41">
        <v>5.5</v>
      </c>
    </row>
    <row r="75" spans="1:10">
      <c r="A75" s="35" t="s">
        <v>113</v>
      </c>
      <c r="B75" s="35" t="s">
        <v>333</v>
      </c>
      <c r="C75" s="23" t="s">
        <v>367</v>
      </c>
      <c r="D75" s="23" t="s">
        <v>237</v>
      </c>
      <c r="E75" s="37">
        <v>17.010000000000002</v>
      </c>
      <c r="F75" s="28" t="s">
        <v>231</v>
      </c>
      <c r="H75" s="39" t="str">
        <f t="shared" si="1"/>
        <v>O2_500 Mins/UKTOEuro</v>
      </c>
      <c r="I75" s="28" t="s">
        <v>368</v>
      </c>
      <c r="J75" s="41">
        <v>11</v>
      </c>
    </row>
    <row r="76" spans="1:10">
      <c r="A76" s="35" t="s">
        <v>113</v>
      </c>
      <c r="B76" s="35" t="s">
        <v>333</v>
      </c>
      <c r="C76" s="23" t="s">
        <v>369</v>
      </c>
      <c r="D76" s="23" t="s">
        <v>239</v>
      </c>
      <c r="E76" s="37">
        <v>27.22</v>
      </c>
      <c r="F76" s="28" t="s">
        <v>231</v>
      </c>
      <c r="H76" s="39" t="str">
        <f t="shared" si="1"/>
        <v>O2_1000 Mins/UKTOEuro</v>
      </c>
      <c r="I76" s="28" t="s">
        <v>370</v>
      </c>
      <c r="J76" s="41">
        <v>16.5</v>
      </c>
    </row>
    <row r="77" spans="1:10">
      <c r="A77" s="35" t="s">
        <v>113</v>
      </c>
      <c r="B77" s="35" t="s">
        <v>333</v>
      </c>
      <c r="C77" s="23" t="s">
        <v>371</v>
      </c>
      <c r="D77" s="23" t="s">
        <v>241</v>
      </c>
      <c r="E77" s="37">
        <v>90.72</v>
      </c>
      <c r="F77" s="28" t="s">
        <v>231</v>
      </c>
      <c r="H77" s="39" t="str">
        <f t="shared" si="1"/>
        <v>O2_100 Mins/UKTOWorld</v>
      </c>
      <c r="I77" s="28" t="s">
        <v>372</v>
      </c>
      <c r="J77" s="41">
        <v>30</v>
      </c>
    </row>
    <row r="78" spans="1:10">
      <c r="A78" s="35" t="s">
        <v>113</v>
      </c>
      <c r="B78" s="35" t="s">
        <v>333</v>
      </c>
      <c r="C78" s="23" t="s">
        <v>373</v>
      </c>
      <c r="D78" s="23" t="s">
        <v>243</v>
      </c>
      <c r="E78" s="37">
        <v>170.1</v>
      </c>
      <c r="F78" s="28" t="s">
        <v>231</v>
      </c>
      <c r="H78" s="39" t="str">
        <f t="shared" ref="H78:H100" si="2">_xlfn.CONCAT(A77,B77,C77)</f>
        <v>O2_500 Mins/UKTOWorld</v>
      </c>
      <c r="I78" s="28" t="s">
        <v>374</v>
      </c>
      <c r="J78" s="41">
        <v>100</v>
      </c>
    </row>
    <row r="79" spans="1:10">
      <c r="A79" s="35" t="s">
        <v>113</v>
      </c>
      <c r="B79" s="35" t="s">
        <v>333</v>
      </c>
      <c r="C79" s="23" t="s">
        <v>244</v>
      </c>
      <c r="D79" s="23" t="s">
        <v>245</v>
      </c>
      <c r="E79" s="37"/>
      <c r="F79" s="28" t="s">
        <v>231</v>
      </c>
      <c r="H79" s="39" t="str">
        <f t="shared" si="2"/>
        <v>O2_1000 Mins/UKTOWorld</v>
      </c>
      <c r="I79" s="28" t="s">
        <v>375</v>
      </c>
      <c r="J79" s="41">
        <v>200</v>
      </c>
    </row>
    <row r="80" spans="1:10">
      <c r="A80" s="35"/>
      <c r="B80" s="35"/>
      <c r="C80" s="23"/>
      <c r="D80" s="23"/>
      <c r="E80" s="37"/>
      <c r="F80" s="28"/>
      <c r="H80" s="39"/>
      <c r="I80" s="28"/>
      <c r="J80" s="41"/>
    </row>
    <row r="81" spans="1:10">
      <c r="A81" s="35" t="s">
        <v>113</v>
      </c>
      <c r="B81" s="35" t="s">
        <v>333</v>
      </c>
      <c r="C81" s="23" t="s">
        <v>246</v>
      </c>
      <c r="D81" s="23" t="s">
        <v>247</v>
      </c>
      <c r="E81" s="37">
        <v>4.88</v>
      </c>
      <c r="F81" s="28" t="s">
        <v>231</v>
      </c>
      <c r="H81" s="39" t="str">
        <f>_xlfn.CONCAT(A79,B79,C79)</f>
        <v>O2_100 SMS</v>
      </c>
      <c r="I81" s="28" t="s">
        <v>244</v>
      </c>
      <c r="J81" s="41">
        <v>4.5</v>
      </c>
    </row>
    <row r="82" spans="1:10">
      <c r="A82" s="35" t="s">
        <v>113</v>
      </c>
      <c r="B82" s="35" t="s">
        <v>333</v>
      </c>
      <c r="C82" s="23" t="s">
        <v>248</v>
      </c>
      <c r="D82" s="23" t="s">
        <v>249</v>
      </c>
      <c r="E82" s="37">
        <v>12.2</v>
      </c>
      <c r="F82" s="28" t="s">
        <v>231</v>
      </c>
      <c r="H82" s="39" t="str">
        <f t="shared" si="2"/>
        <v>O2_250 SMS</v>
      </c>
      <c r="I82" s="28" t="s">
        <v>246</v>
      </c>
      <c r="J82" s="41">
        <v>11</v>
      </c>
    </row>
    <row r="83" spans="1:10">
      <c r="A83" s="35" t="s">
        <v>113</v>
      </c>
      <c r="B83" s="35" t="s">
        <v>333</v>
      </c>
      <c r="C83" s="23" t="s">
        <v>250</v>
      </c>
      <c r="D83" s="23" t="s">
        <v>251</v>
      </c>
      <c r="E83" s="37">
        <v>48.76</v>
      </c>
      <c r="F83" s="28" t="s">
        <v>231</v>
      </c>
      <c r="H83" s="39" t="str">
        <f t="shared" si="2"/>
        <v>O2_500 SMS</v>
      </c>
      <c r="I83" s="28" t="s">
        <v>248</v>
      </c>
      <c r="J83" s="41">
        <v>21.5</v>
      </c>
    </row>
    <row r="84" spans="1:10">
      <c r="A84" s="22" t="s">
        <v>132</v>
      </c>
      <c r="B84" s="35" t="s">
        <v>333</v>
      </c>
      <c r="C84" s="23" t="s">
        <v>376</v>
      </c>
      <c r="D84" s="23"/>
      <c r="E84" s="37">
        <v>4.54</v>
      </c>
      <c r="F84" s="28" t="s">
        <v>231</v>
      </c>
      <c r="H84" s="39" t="str">
        <f t="shared" si="2"/>
        <v>O2_1000 SMS</v>
      </c>
      <c r="I84" s="28" t="s">
        <v>250</v>
      </c>
      <c r="J84" s="41">
        <v>43</v>
      </c>
    </row>
    <row r="85" spans="1:10">
      <c r="A85" s="22" t="s">
        <v>132</v>
      </c>
      <c r="B85" s="35" t="s">
        <v>333</v>
      </c>
      <c r="C85" s="23" t="s">
        <v>365</v>
      </c>
      <c r="D85" s="23" t="s">
        <v>253</v>
      </c>
      <c r="E85" s="37">
        <v>11.34</v>
      </c>
      <c r="F85" s="28" t="s">
        <v>231</v>
      </c>
      <c r="H85" s="39" t="str">
        <f>_xlfn.CONCAT(A84,B84,C84)</f>
        <v>Vodafone_100 Mins/UKTOEuro</v>
      </c>
      <c r="I85" s="111" t="s">
        <v>1011</v>
      </c>
      <c r="J85" s="41">
        <v>5</v>
      </c>
    </row>
    <row r="86" spans="1:10">
      <c r="A86" s="22" t="s">
        <v>132</v>
      </c>
      <c r="B86" s="35" t="s">
        <v>333</v>
      </c>
      <c r="C86" s="23" t="s">
        <v>238</v>
      </c>
      <c r="D86" s="23" t="s">
        <v>254</v>
      </c>
      <c r="E86" s="37">
        <v>27.22</v>
      </c>
      <c r="F86" s="28" t="s">
        <v>231</v>
      </c>
      <c r="H86" s="39" t="str">
        <f t="shared" si="2"/>
        <v>Vodafone_500 Mins/UKTOEuro</v>
      </c>
      <c r="I86" s="28" t="s">
        <v>377</v>
      </c>
      <c r="J86" s="41">
        <v>11</v>
      </c>
    </row>
    <row r="87" spans="1:10">
      <c r="A87" s="22" t="s">
        <v>132</v>
      </c>
      <c r="B87" s="35" t="s">
        <v>333</v>
      </c>
      <c r="C87" s="23" t="s">
        <v>240</v>
      </c>
      <c r="D87" s="23" t="s">
        <v>255</v>
      </c>
      <c r="E87" s="37">
        <v>90.72</v>
      </c>
      <c r="F87" s="28" t="s">
        <v>231</v>
      </c>
      <c r="H87" s="39" t="str">
        <f t="shared" si="2"/>
        <v>Vodafone_100 Mins/World</v>
      </c>
      <c r="I87" s="111" t="s">
        <v>1012</v>
      </c>
      <c r="J87" s="41">
        <v>26</v>
      </c>
    </row>
    <row r="88" spans="1:10">
      <c r="A88" s="22" t="s">
        <v>132</v>
      </c>
      <c r="B88" s="35" t="s">
        <v>333</v>
      </c>
      <c r="C88" s="23" t="s">
        <v>242</v>
      </c>
      <c r="D88" s="23" t="s">
        <v>256</v>
      </c>
      <c r="E88" s="37">
        <v>170.1</v>
      </c>
      <c r="F88" s="28" t="s">
        <v>231</v>
      </c>
      <c r="H88" s="39" t="str">
        <f t="shared" si="2"/>
        <v>Vodafone_500 Mins/World</v>
      </c>
      <c r="I88" s="111" t="s">
        <v>1013</v>
      </c>
      <c r="J88" s="41">
        <v>84</v>
      </c>
    </row>
    <row r="89" spans="1:10">
      <c r="A89" s="22" t="s">
        <v>132</v>
      </c>
      <c r="B89" s="35" t="s">
        <v>333</v>
      </c>
      <c r="C89" s="23" t="s">
        <v>244</v>
      </c>
      <c r="D89" s="23" t="s">
        <v>257</v>
      </c>
      <c r="E89" s="37">
        <v>4.54</v>
      </c>
      <c r="F89" s="28" t="s">
        <v>231</v>
      </c>
      <c r="H89" s="39" t="str">
        <f t="shared" si="2"/>
        <v>Vodafone_1000 Mins/World</v>
      </c>
      <c r="I89" s="111" t="s">
        <v>1014</v>
      </c>
      <c r="J89" s="41">
        <v>160</v>
      </c>
    </row>
    <row r="90" spans="1:10">
      <c r="A90" s="22" t="s">
        <v>113</v>
      </c>
      <c r="B90" s="35" t="s">
        <v>333</v>
      </c>
      <c r="C90" s="23" t="s">
        <v>378</v>
      </c>
      <c r="D90" s="23" t="s">
        <v>260</v>
      </c>
      <c r="E90" s="37">
        <v>60.96</v>
      </c>
      <c r="F90" s="28" t="s">
        <v>258</v>
      </c>
      <c r="H90" s="39" t="str">
        <f t="shared" si="2"/>
        <v>Vodafone_100 SMS</v>
      </c>
      <c r="I90" s="111" t="s">
        <v>1015</v>
      </c>
      <c r="J90" s="41">
        <v>5</v>
      </c>
    </row>
    <row r="91" spans="1:10">
      <c r="A91" s="22" t="s">
        <v>113</v>
      </c>
      <c r="B91" s="35" t="s">
        <v>333</v>
      </c>
      <c r="C91" s="23" t="s">
        <v>379</v>
      </c>
      <c r="D91" s="23" t="s">
        <v>263</v>
      </c>
      <c r="E91" s="37">
        <v>146.29</v>
      </c>
      <c r="F91" s="28" t="s">
        <v>258</v>
      </c>
      <c r="H91" s="39" t="str">
        <f>_xlfn.CONCAT(A90,B90,C90)</f>
        <v>O2_100 WW ROAM Mins</v>
      </c>
      <c r="I91" s="28" t="s">
        <v>380</v>
      </c>
      <c r="J91" s="41">
        <v>55</v>
      </c>
    </row>
    <row r="92" spans="1:10">
      <c r="A92" s="22" t="s">
        <v>113</v>
      </c>
      <c r="B92" s="35" t="s">
        <v>333</v>
      </c>
      <c r="C92" s="23" t="s">
        <v>381</v>
      </c>
      <c r="D92" s="23" t="s">
        <v>265</v>
      </c>
      <c r="E92" s="37">
        <v>280.39</v>
      </c>
      <c r="F92" s="28" t="s">
        <v>258</v>
      </c>
      <c r="H92" s="39" t="str">
        <f t="shared" si="2"/>
        <v>O2_250 WW ROAM Mins</v>
      </c>
      <c r="I92" s="28" t="s">
        <v>382</v>
      </c>
      <c r="J92" s="41">
        <v>130</v>
      </c>
    </row>
    <row r="93" spans="1:10">
      <c r="A93" s="22" t="s">
        <v>113</v>
      </c>
      <c r="B93" s="35" t="s">
        <v>333</v>
      </c>
      <c r="C93" s="23" t="s">
        <v>266</v>
      </c>
      <c r="D93" s="23" t="s">
        <v>268</v>
      </c>
      <c r="E93" s="37">
        <v>73.14</v>
      </c>
      <c r="F93" s="28" t="s">
        <v>258</v>
      </c>
      <c r="H93" s="39" t="str">
        <f t="shared" si="2"/>
        <v>O2_500 WW ROAM Mins</v>
      </c>
      <c r="I93" s="28" t="s">
        <v>383</v>
      </c>
      <c r="J93" s="41">
        <v>250</v>
      </c>
    </row>
    <row r="94" spans="1:10">
      <c r="A94" s="22"/>
      <c r="B94" s="35"/>
      <c r="C94" s="23"/>
      <c r="D94" s="23"/>
      <c r="E94" s="37"/>
      <c r="F94" s="28"/>
      <c r="H94" s="39"/>
      <c r="I94" s="28"/>
      <c r="J94" s="41"/>
    </row>
    <row r="95" spans="1:10">
      <c r="A95" s="22" t="s">
        <v>113</v>
      </c>
      <c r="B95" s="35" t="s">
        <v>333</v>
      </c>
      <c r="C95" s="23" t="s">
        <v>269</v>
      </c>
      <c r="D95" s="23" t="s">
        <v>270</v>
      </c>
      <c r="E95" s="37">
        <v>134.11000000000001</v>
      </c>
      <c r="F95" s="28" t="s">
        <v>258</v>
      </c>
      <c r="H95" s="39" t="str">
        <f>_xlfn.CONCAT(A93,B93,C93)</f>
        <v>O2_250Mb WW</v>
      </c>
      <c r="I95" s="28" t="s">
        <v>384</v>
      </c>
      <c r="J95" s="41">
        <v>70</v>
      </c>
    </row>
    <row r="96" spans="1:10">
      <c r="A96" s="22" t="s">
        <v>113</v>
      </c>
      <c r="B96" s="35" t="s">
        <v>333</v>
      </c>
      <c r="C96" s="23" t="s">
        <v>271</v>
      </c>
      <c r="D96" s="23" t="s">
        <v>272</v>
      </c>
      <c r="E96" s="37">
        <v>243.81</v>
      </c>
      <c r="F96" s="28" t="s">
        <v>258</v>
      </c>
      <c r="H96" s="39" t="str">
        <f t="shared" si="2"/>
        <v>O2_500Mb WW</v>
      </c>
      <c r="I96" s="28" t="s">
        <v>385</v>
      </c>
      <c r="J96" s="41">
        <v>100</v>
      </c>
    </row>
    <row r="97" spans="1:10">
      <c r="A97" s="22" t="s">
        <v>132</v>
      </c>
      <c r="B97" s="35" t="s">
        <v>333</v>
      </c>
      <c r="C97" s="23" t="s">
        <v>266</v>
      </c>
      <c r="D97" s="23" t="s">
        <v>273</v>
      </c>
      <c r="E97" s="37">
        <v>68.040000000000006</v>
      </c>
      <c r="F97" s="28" t="s">
        <v>258</v>
      </c>
      <c r="H97" s="39" t="str">
        <f t="shared" si="2"/>
        <v>O2_1Gb WW</v>
      </c>
      <c r="I97" s="28" t="s">
        <v>386</v>
      </c>
      <c r="J97" s="41">
        <v>150</v>
      </c>
    </row>
    <row r="98" spans="1:10">
      <c r="A98" s="22" t="s">
        <v>132</v>
      </c>
      <c r="B98" s="35" t="s">
        <v>333</v>
      </c>
      <c r="C98" s="23" t="s">
        <v>269</v>
      </c>
      <c r="D98" s="23" t="s">
        <v>274</v>
      </c>
      <c r="E98" s="37">
        <v>113.4</v>
      </c>
      <c r="F98" s="28" t="s">
        <v>258</v>
      </c>
      <c r="H98" s="39" t="str">
        <f t="shared" si="2"/>
        <v>Vodafone_250Mb WW</v>
      </c>
      <c r="I98" s="111" t="s">
        <v>1016</v>
      </c>
      <c r="J98" s="41">
        <v>60</v>
      </c>
    </row>
    <row r="99" spans="1:10">
      <c r="A99" s="22" t="s">
        <v>132</v>
      </c>
      <c r="B99" s="35" t="s">
        <v>333</v>
      </c>
      <c r="C99" s="23" t="s">
        <v>271</v>
      </c>
      <c r="D99" s="23" t="s">
        <v>275</v>
      </c>
      <c r="E99" s="37">
        <v>204.12</v>
      </c>
      <c r="F99" s="28" t="s">
        <v>258</v>
      </c>
      <c r="H99" s="39" t="str">
        <f t="shared" si="2"/>
        <v>Vodafone_500Mb WW</v>
      </c>
      <c r="I99" s="111" t="s">
        <v>1017</v>
      </c>
      <c r="J99" s="41">
        <v>110</v>
      </c>
    </row>
    <row r="100" spans="1:10">
      <c r="H100" s="39" t="str">
        <f t="shared" si="2"/>
        <v>Vodafone_1Gb WW</v>
      </c>
      <c r="I100" s="111" t="s">
        <v>1018</v>
      </c>
      <c r="J100" s="41">
        <v>200</v>
      </c>
    </row>
    <row r="101" spans="1:10">
      <c r="H101" s="39"/>
      <c r="I101" s="28"/>
      <c r="J101" s="41"/>
    </row>
    <row r="102" spans="1:10">
      <c r="H102" s="39" t="s">
        <v>923</v>
      </c>
      <c r="I102" s="28" t="s">
        <v>387</v>
      </c>
      <c r="J102" s="41">
        <v>6.24</v>
      </c>
    </row>
    <row r="103" spans="1:10">
      <c r="H103" s="39"/>
      <c r="I103" s="39"/>
      <c r="J103" s="42"/>
    </row>
    <row r="104" spans="1:10">
      <c r="H104" s="39" t="s">
        <v>388</v>
      </c>
      <c r="I104" s="39" t="s">
        <v>145</v>
      </c>
      <c r="J104" s="42">
        <v>37.5</v>
      </c>
    </row>
    <row r="105" spans="1:10">
      <c r="H105" s="39" t="s">
        <v>389</v>
      </c>
      <c r="I105" s="39" t="s">
        <v>145</v>
      </c>
      <c r="J105" s="42">
        <v>40</v>
      </c>
    </row>
    <row r="106" spans="1:10">
      <c r="H106" s="39" t="s">
        <v>390</v>
      </c>
      <c r="I106" s="39" t="s">
        <v>145</v>
      </c>
      <c r="J106" s="42">
        <v>40</v>
      </c>
    </row>
    <row r="107" spans="1:10">
      <c r="H107" s="39" t="s">
        <v>391</v>
      </c>
      <c r="I107" s="39" t="s">
        <v>145</v>
      </c>
      <c r="J107" s="42">
        <v>42</v>
      </c>
    </row>
    <row r="108" spans="1:10">
      <c r="H108" s="39" t="s">
        <v>392</v>
      </c>
      <c r="I108" s="39" t="s">
        <v>145</v>
      </c>
      <c r="J108" s="42">
        <v>45</v>
      </c>
    </row>
    <row r="109" spans="1:10">
      <c r="H109" s="39" t="s">
        <v>393</v>
      </c>
      <c r="I109" s="39" t="s">
        <v>145</v>
      </c>
      <c r="J109" s="42">
        <v>46</v>
      </c>
    </row>
    <row r="110" spans="1:10">
      <c r="H110" s="39" t="s">
        <v>394</v>
      </c>
      <c r="I110" s="39" t="s">
        <v>145</v>
      </c>
      <c r="J110" s="42">
        <v>47</v>
      </c>
    </row>
    <row r="111" spans="1:10">
      <c r="H111" s="39" t="s">
        <v>395</v>
      </c>
      <c r="I111" s="39" t="s">
        <v>145</v>
      </c>
      <c r="J111" s="42">
        <v>50</v>
      </c>
    </row>
    <row r="112" spans="1:10">
      <c r="H112" s="39" t="s">
        <v>396</v>
      </c>
      <c r="I112" s="39" t="s">
        <v>145</v>
      </c>
      <c r="J112" s="42">
        <v>55</v>
      </c>
    </row>
    <row r="113" spans="8:10">
      <c r="H113" s="39" t="s">
        <v>397</v>
      </c>
      <c r="I113" s="39" t="s">
        <v>145</v>
      </c>
      <c r="J113" s="42">
        <v>60</v>
      </c>
    </row>
    <row r="114" spans="8:10">
      <c r="H114" s="39" t="s">
        <v>398</v>
      </c>
      <c r="I114" s="39"/>
      <c r="J114" s="42">
        <v>10</v>
      </c>
    </row>
    <row r="115" spans="8:10">
      <c r="H115" s="39" t="s">
        <v>924</v>
      </c>
      <c r="I115" s="39"/>
      <c r="J115" s="42">
        <v>15</v>
      </c>
    </row>
    <row r="116" spans="8:10">
      <c r="H116" s="39" t="s">
        <v>925</v>
      </c>
      <c r="I116" s="39" t="s">
        <v>145</v>
      </c>
      <c r="J116" s="42">
        <v>20</v>
      </c>
    </row>
    <row r="117" spans="8:10">
      <c r="H117" s="39" t="s">
        <v>399</v>
      </c>
      <c r="I117" s="39" t="s">
        <v>145</v>
      </c>
      <c r="J117" s="42">
        <v>10</v>
      </c>
    </row>
    <row r="118" spans="8:10">
      <c r="H118" s="39" t="s">
        <v>861</v>
      </c>
      <c r="I118" s="39" t="s">
        <v>145</v>
      </c>
      <c r="J118" s="42">
        <v>3.33</v>
      </c>
    </row>
    <row r="119" spans="8:10">
      <c r="H119" s="38" t="s">
        <v>400</v>
      </c>
      <c r="I119" s="112"/>
      <c r="J119" s="113">
        <v>10</v>
      </c>
    </row>
    <row r="120" spans="8:10">
      <c r="H120" s="39" t="s">
        <v>401</v>
      </c>
      <c r="I120" s="39" t="s">
        <v>145</v>
      </c>
      <c r="J120" s="42">
        <v>1</v>
      </c>
    </row>
    <row r="122" spans="8:10">
      <c r="H122" s="38" t="s">
        <v>17</v>
      </c>
      <c r="J122" s="40">
        <v>0</v>
      </c>
    </row>
    <row r="123" spans="8:10">
      <c r="H123" s="39" t="s">
        <v>402</v>
      </c>
      <c r="I123" s="39"/>
      <c r="J123" s="43">
        <v>18</v>
      </c>
    </row>
    <row r="124" spans="8:10">
      <c r="H124" s="39" t="s">
        <v>403</v>
      </c>
      <c r="I124" s="39"/>
      <c r="J124" s="43">
        <v>30</v>
      </c>
    </row>
    <row r="125" spans="8:10">
      <c r="H125" s="39" t="s">
        <v>404</v>
      </c>
      <c r="I125" s="39"/>
      <c r="J125" s="43">
        <v>60</v>
      </c>
    </row>
    <row r="126" spans="8:10">
      <c r="H126" s="39" t="s">
        <v>405</v>
      </c>
      <c r="I126" s="39"/>
      <c r="J126" s="43">
        <v>125</v>
      </c>
    </row>
    <row r="127" spans="8:10">
      <c r="H127" s="39" t="s">
        <v>406</v>
      </c>
      <c r="I127" s="39"/>
      <c r="J127" s="43">
        <v>18</v>
      </c>
    </row>
    <row r="128" spans="8:10">
      <c r="H128" s="39"/>
      <c r="I128" s="39"/>
      <c r="J128" s="43"/>
    </row>
    <row r="129" spans="8:10">
      <c r="H129" s="39" t="s">
        <v>90</v>
      </c>
      <c r="I129" s="39"/>
      <c r="J129" s="43">
        <v>120</v>
      </c>
    </row>
    <row r="130" spans="8:10">
      <c r="H130" s="39" t="s">
        <v>407</v>
      </c>
      <c r="I130" s="39"/>
      <c r="J130" s="43">
        <v>55</v>
      </c>
    </row>
    <row r="131" spans="8:10">
      <c r="H131" s="39" t="s">
        <v>408</v>
      </c>
      <c r="I131" s="39"/>
      <c r="J131" s="43">
        <v>275</v>
      </c>
    </row>
    <row r="132" spans="8:10">
      <c r="H132" s="39"/>
      <c r="I132" s="39"/>
      <c r="J132" s="43"/>
    </row>
    <row r="133" spans="8:10">
      <c r="H133" s="39" t="s">
        <v>979</v>
      </c>
      <c r="I133" s="39"/>
      <c r="J133" s="43">
        <v>90</v>
      </c>
    </row>
    <row r="134" spans="8:10">
      <c r="H134" s="39" t="s">
        <v>409</v>
      </c>
      <c r="I134" s="39"/>
      <c r="J134" s="43">
        <v>115</v>
      </c>
    </row>
    <row r="135" spans="8:10">
      <c r="H135" s="39" t="s">
        <v>410</v>
      </c>
      <c r="I135" s="39"/>
      <c r="J135" s="43">
        <v>25</v>
      </c>
    </row>
    <row r="136" spans="8:10">
      <c r="H136" s="39" t="s">
        <v>411</v>
      </c>
      <c r="I136" s="39"/>
      <c r="J136" s="43">
        <v>140</v>
      </c>
    </row>
    <row r="137" spans="8:10">
      <c r="H137" s="39" t="s">
        <v>412</v>
      </c>
      <c r="I137" s="39"/>
      <c r="J137" s="43">
        <v>25</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Service Agreement </vt:lpstr>
      <vt:lpstr>HaRDWARE</vt:lpstr>
      <vt:lpstr>List</vt:lpstr>
      <vt:lpstr>new tariffs</vt:lpstr>
      <vt:lpstr>tariffs for calcs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 dutton</dc:creator>
  <cp:keywords/>
  <dc:description/>
  <cp:lastModifiedBy>Jamie Dutton</cp:lastModifiedBy>
  <cp:revision/>
  <dcterms:created xsi:type="dcterms:W3CDTF">2023-02-20T11:16:37Z</dcterms:created>
  <dcterms:modified xsi:type="dcterms:W3CDTF">2024-03-13T09:35:06Z</dcterms:modified>
  <cp:category/>
  <cp:contentStatus/>
</cp:coreProperties>
</file>